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 sheetId="1" r:id="rId4"/>
    <sheet state="visible" name="details" sheetId="2" r:id="rId5"/>
    <sheet state="visible" name="Model" sheetId="3" r:id="rId6"/>
  </sheets>
  <definedNames/>
  <calcPr/>
  <extLst>
    <ext uri="GoogleSheetsCustomDataVersion2">
      <go:sheetsCustomData xmlns:go="http://customooxmlschemas.google.com/" r:id="rId7" roundtripDataChecksum="dnnt/3kI7T+iS7gOyM8EPT+q+GW3bIwZqxtah6qKb8Y="/>
    </ext>
  </extLst>
</workbook>
</file>

<file path=xl/sharedStrings.xml><?xml version="1.0" encoding="utf-8"?>
<sst xmlns="http://schemas.openxmlformats.org/spreadsheetml/2006/main" count="539" uniqueCount="332">
  <si>
    <t>A simple Bitcoin price projection model that tries to answer a key question:</t>
  </si>
  <si>
    <t>What happens to Bitcoin’s value in real terms if governments keep printing money?</t>
  </si>
  <si>
    <t>The model takes Global M2 growth (money supply), adds a conservative adoption boost, a halving cycle effect, and then runs Monte Carlo scenarios to simulate crises. It outputs both nominal BTC price and real price (adjusted for inflation / purchasing power).</t>
  </si>
  <si>
    <t>The interesting insight: in high-monetization scenarios, Bitcoin’s nominal price skyrockets… but so does CPI. In “real” terms, the outcome looks surprisingly similar to moderate scenarios. Translation: if you see $10M BTC, it may just mean a $200 loaf of bread.</t>
  </si>
  <si>
    <t>Real long-term upside comes only from adoption/capital inflows beyond money printing.</t>
  </si>
  <si>
    <t>Use it, tweak it, or share feedback. This is not financial advice — just a tool for thinking.</t>
  </si>
  <si>
    <t xml:space="preserve">This work was AI assisted </t>
  </si>
  <si>
    <t>I made a model showing this: if Bitcoin only tracks money printing, the nominal price can go to millions, but your real wealth barely changes. True upside in real terms comes only from adoption and capital inflows.</t>
  </si>
  <si>
    <t>Bitcoin Long‑Run Projection Model (v9) — Overview</t>
  </si>
  <si>
    <t>Design</t>
  </si>
  <si>
    <t>This model projects Bitcoin’s long‑run price distribution using four main ingredients: 1) a Global M2 growth driver (weighted US/EA/JP/CN broad money), 2) an adoption/capital‑flow boost that gradually tapers, 3) a halving cycle seasonal pattern (three years up, one year down, anchored to 2026/2030/2034…), and 4) random shocks (Monte Carlo) with occasional fat‑tails to mimic crises.</t>
  </si>
  <si>
    <t>Purpose</t>
  </si>
  <si>
    <t>The intent is NOT to predict a specific point price for a specific year. Instead, it provides a probabilistic range of outcomes (percentiles) so you can reason about long‑term scenarios. You can toggle inputs to reflect your macro view and see how the distribution shifts.</t>
  </si>
  <si>
    <t>Real Terms</t>
  </si>
  <si>
    <t>Real terms = purchasing power in today’s dollars. We convert nominal BTC to real BTC by dividing by cumulative US CPI inflation: Real = Nominal / (1+CPI)^t. This shows whether BTC is expected to merely keep up with inflation or grow in purchasing power.</t>
  </si>
  <si>
    <t>Key Concepts</t>
  </si>
  <si>
    <t>• Global M2: A simple composite of broad money growth across US, Euro Area, Japan, and China with editable weights. Higher Global M2 generally supports higher risk‑asset valuations over time.
• CPI (inflation): The annual US Consumer Price Index assumption used to deflate nominal BTC to real BTC.
• Adoption/Flows: A conservative boost representing net new capital and usage; tapered over time to reflect maturation.
• Halving Cycle: A 4‑year rhythm (+4%, +2%, +1%, then −2%), anchored so that 2026, 2030, 2034 are the “down” years.
• Monte Carlo: We simulate many alternate paths by adding random shocks each year. The percentile tables summarize the distribution across runs.
• Percentiles: P50 is the median (half the runs above, half below). P10/P90 show downside/upside deciles.</t>
  </si>
  <si>
    <t>How to Use</t>
  </si>
  <si>
    <t>Open either scenario tab. Edit the blue Input cells to reflect your view on Global M2, CPI, adoption taper, halving amplitudes, and shocks. Press F9 (Excel) or edit any cell (Google Sheets) to refresh Monte Carlo draws. Use the percentile fan charts to interpret plausible ranges over 5/10/20 years.</t>
  </si>
  <si>
    <t>Disclaimer</t>
  </si>
  <si>
    <t>This is a simplified educational model. It omits many real‑world drivers (policy regimes, regulation, ETFs/flows dynamics, liquidity plumbing). Use it as a scenario tool, not as investment advice.</t>
  </si>
  <si>
    <t>Generated</t>
  </si>
  <si>
    <t>with AI, October, 2025</t>
  </si>
  <si>
    <t>Scenario A — Baseline (Global M2 moderate, US CPI 3%)</t>
  </si>
  <si>
    <t xml:space="preserve">make any random edit in any empty cell, to get the scenarions recalculated </t>
  </si>
  <si>
    <t>Inputs Guide (what to enter &amp; typical ranges)</t>
  </si>
  <si>
    <t>Inputs (Edit these)</t>
  </si>
  <si>
    <t>Derived (Do not edit)</t>
  </si>
  <si>
    <t>What are these inputs?</t>
  </si>
  <si>
    <t>Start Year</t>
  </si>
  <si>
    <t>Global M2 YoY (weighted)</t>
  </si>
  <si>
    <t>Start Year:</t>
  </si>
  <si>
    <t>First projection year (e.g., 2026 onward).</t>
  </si>
  <si>
    <t>Starting BTC Price (USD)</t>
  </si>
  <si>
    <t>Starting BTC Price:</t>
  </si>
  <si>
    <t>Spot price baseline in USD; used to compound forward.</t>
  </si>
  <si>
    <t>US/EA/JP/CN M2 YoY:</t>
  </si>
  <si>
    <t>Broad money (M2) growth in each bloc. Typical long‑run: 3–10% depending on region.</t>
  </si>
  <si>
    <t>Global M2 components (YoY)</t>
  </si>
  <si>
    <t>Weights (sum to 100%)</t>
  </si>
  <si>
    <t>Weights:</t>
  </si>
  <si>
    <t>How much each bloc contributes to Global M2. They should sum to 100%.</t>
  </si>
  <si>
    <t>US M2 YoY</t>
  </si>
  <si>
    <t>US weight</t>
  </si>
  <si>
    <t>Adoption Start / End:</t>
  </si>
  <si>
    <t>Extra annual boost from adoption/flows. Suggest 2% start tapering to 0.5% by year 20.</t>
  </si>
  <si>
    <t>EA M2 YoY</t>
  </si>
  <si>
    <t>EA weight</t>
  </si>
  <si>
    <t>Halving Pattern:</t>
  </si>
  <si>
    <t>Seasonality: +4%, +2%, +1%, then −2%. ‘Down‑year base’ anchors the 4‑year cycle (2026, 2030…).</t>
  </si>
  <si>
    <t>JP M2 YoY</t>
  </si>
  <si>
    <t>JP weight</t>
  </si>
  <si>
    <t>Shock Sigma:</t>
  </si>
  <si>
    <t>Annual volatility of shocks. 5–15% typical; higher values simulate riskier regimes.</t>
  </si>
  <si>
    <t>CN M2 YoY</t>
  </si>
  <si>
    <t>CN weight</t>
  </si>
  <si>
    <t>Fat‑tail Frequency:</t>
  </si>
  <si>
    <t>Every N years, sigma is multiplied (below) to mimic a crisis year (e.g., 6 implies 1 in 6 years).</t>
  </si>
  <si>
    <t>Weights sum</t>
  </si>
  <si>
    <t>must be 100%</t>
  </si>
  <si>
    <t>Fat‑tail Multiplier:</t>
  </si>
  <si>
    <t>How intense crisis years are (e.g., 2–4×).</t>
  </si>
  <si>
    <t>Adoption / Flows (tapering)</t>
  </si>
  <si>
    <t>US CPI:</t>
  </si>
  <si>
    <t>Inflation rate used to deflate nominal BTC into ‘real’ purchasing power.</t>
  </si>
  <si>
    <t>Start adoption boost</t>
  </si>
  <si>
    <t>price increase per year due to adoption and capital flow</t>
  </si>
  <si>
    <t>End adoption boost (Year 20)</t>
  </si>
  <si>
    <t xml:space="preserve">gradually decreasing to this after 20 years </t>
  </si>
  <si>
    <t>Halving cycle pattern (anchored to down years)</t>
  </si>
  <si>
    <t>Down-year (add %)</t>
  </si>
  <si>
    <t>every 4 years cyclical halving drop (one year down)</t>
  </si>
  <si>
    <t>Up-year 1 (post-down)</t>
  </si>
  <si>
    <t xml:space="preserve">three years up, first this % amount (in the first up year of the halving cycle, bitcoin price goes up by this percentage) </t>
  </si>
  <si>
    <t>Up-year 2</t>
  </si>
  <si>
    <t>second</t>
  </si>
  <si>
    <t>Sanity Checks</t>
  </si>
  <si>
    <t>Up-year 3</t>
  </si>
  <si>
    <t xml:space="preserve">third </t>
  </si>
  <si>
    <t>Weights sum to 100%?</t>
  </si>
  <si>
    <t xml:space="preserve">halving tapering </t>
  </si>
  <si>
    <t xml:space="preserve">each year the impact of halving gets reduced by this percentage vs previous year (e.g. if 5% then after 2 years the reduction is 10%, so the up year will be 3.8% up instead of 4%, i.e. 10% less) </t>
  </si>
  <si>
    <t>Down-year base</t>
  </si>
  <si>
    <t>Adoption taper non‑negative?</t>
  </si>
  <si>
    <t>CPI reasonable (0–15%)?</t>
  </si>
  <si>
    <t xml:space="preserve">Shocks (market crashes) </t>
  </si>
  <si>
    <t>Sigma reasonable (0–30%)?</t>
  </si>
  <si>
    <t>Annual sigma (std dev)</t>
  </si>
  <si>
    <t>The base level of yearly volatility used for random shocks in the Monte Carlo simulation. Higher sigma = larger typical up-and-down moves each year. Typical range: 5–15%.</t>
  </si>
  <si>
    <t>Halving down‑year anchored?</t>
  </si>
  <si>
    <t>Set B22 to the next expected down year (e.g., 2026, then 2030, 2034).</t>
  </si>
  <si>
    <t>Fat-tail frequency (years)</t>
  </si>
  <si>
    <t>How often a “crisis year” occurs. For example, 6 means about once every six years the model applies a fat-tail shock instead of a normal one.</t>
  </si>
  <si>
    <t>Fat-tail sigma multiplier</t>
  </si>
  <si>
    <t>How severe those rare crisis years are, expressed as a multiple of sigma. For example, 3× means that in a fat-tail year, volatility is three times higher than normal.</t>
  </si>
  <si>
    <t>Monte Carlo &amp; Percentiles (Quick Primer)</t>
  </si>
  <si>
    <t>Monte Carlo simulates many alternate futures by adding random shocks each year. We summarize results by percentiles: P50 = median; P10/P90 show downside/upside deciles. Re‑calculate (F9 in Excel or any edit in Google Sheets) to draw new scenarios.</t>
  </si>
  <si>
    <t>Inflation</t>
  </si>
  <si>
    <t>US CPI (annual)</t>
  </si>
  <si>
    <t>annual official inflation rate</t>
  </si>
  <si>
    <t>Deterministic Core Path</t>
  </si>
  <si>
    <t>BTCUSD</t>
  </si>
  <si>
    <t>Year</t>
  </si>
  <si>
    <t>Global M2 YoY</t>
  </si>
  <si>
    <t>Adoption YoY</t>
  </si>
  <si>
    <t>Halving %+/-</t>
  </si>
  <si>
    <t>Shock (det off)</t>
  </si>
  <si>
    <t>Nominal Growth (mult)</t>
  </si>
  <si>
    <t>Nominal BTC (USD)</t>
  </si>
  <si>
    <t>US CPI YoY</t>
  </si>
  <si>
    <t>Cum US Inflation</t>
  </si>
  <si>
    <t>Real BTC (USD, today)</t>
  </si>
  <si>
    <t>halving tapering helper</t>
  </si>
  <si>
    <t>Monte Carlo Helpers (per year)</t>
  </si>
  <si>
    <t>Adopt_t</t>
  </si>
  <si>
    <t>Halving_t</t>
  </si>
  <si>
    <t>Sigma_t</t>
  </si>
  <si>
    <t>Monte Carlo Paths (200 runs) — Nominal USD &amp; Real USD</t>
  </si>
  <si>
    <t xml:space="preserve">200 runs - random scenarios on how price may play out </t>
  </si>
  <si>
    <t>Run 1</t>
  </si>
  <si>
    <t>Run 2</t>
  </si>
  <si>
    <t>Run 3</t>
  </si>
  <si>
    <t>Run 4</t>
  </si>
  <si>
    <t>Run 5</t>
  </si>
  <si>
    <t>Run 6</t>
  </si>
  <si>
    <t>Run 7</t>
  </si>
  <si>
    <t>Run 8</t>
  </si>
  <si>
    <t>Run 9</t>
  </si>
  <si>
    <t>Run 10</t>
  </si>
  <si>
    <t>Run 11</t>
  </si>
  <si>
    <t>Run 12</t>
  </si>
  <si>
    <t>Run 13</t>
  </si>
  <si>
    <t>Run 14</t>
  </si>
  <si>
    <t>Run 15</t>
  </si>
  <si>
    <t>Run 16</t>
  </si>
  <si>
    <t>Run 17</t>
  </si>
  <si>
    <t>Run 18</t>
  </si>
  <si>
    <t>Run 19</t>
  </si>
  <si>
    <t>Run 20</t>
  </si>
  <si>
    <t>Run 21</t>
  </si>
  <si>
    <t>Run 22</t>
  </si>
  <si>
    <t>Run 23</t>
  </si>
  <si>
    <t>Run 24</t>
  </si>
  <si>
    <t>Run 25</t>
  </si>
  <si>
    <t>Run 26</t>
  </si>
  <si>
    <t>Run 27</t>
  </si>
  <si>
    <t>Run 28</t>
  </si>
  <si>
    <t>Run 29</t>
  </si>
  <si>
    <t>Run 30</t>
  </si>
  <si>
    <t>Run 31</t>
  </si>
  <si>
    <t>Run 32</t>
  </si>
  <si>
    <t>Run 33</t>
  </si>
  <si>
    <t>Run 34</t>
  </si>
  <si>
    <t>Run 35</t>
  </si>
  <si>
    <t>Run 36</t>
  </si>
  <si>
    <t>Run 37</t>
  </si>
  <si>
    <t>Run 38</t>
  </si>
  <si>
    <t>Run 39</t>
  </si>
  <si>
    <t>Run 40</t>
  </si>
  <si>
    <t>Run 41</t>
  </si>
  <si>
    <t>Run 42</t>
  </si>
  <si>
    <t>Run 43</t>
  </si>
  <si>
    <t>Run 44</t>
  </si>
  <si>
    <t>Run 45</t>
  </si>
  <si>
    <t>Run 46</t>
  </si>
  <si>
    <t>Run 47</t>
  </si>
  <si>
    <t>Run 48</t>
  </si>
  <si>
    <t>Run 49</t>
  </si>
  <si>
    <t>Run 50</t>
  </si>
  <si>
    <t>Run 51</t>
  </si>
  <si>
    <t>Run 52</t>
  </si>
  <si>
    <t>Run 53</t>
  </si>
  <si>
    <t>Run 54</t>
  </si>
  <si>
    <t>Run 55</t>
  </si>
  <si>
    <t>Run 56</t>
  </si>
  <si>
    <t>Run 57</t>
  </si>
  <si>
    <t>Run 58</t>
  </si>
  <si>
    <t>Run 59</t>
  </si>
  <si>
    <t>Run 60</t>
  </si>
  <si>
    <t>Run 61</t>
  </si>
  <si>
    <t>Run 62</t>
  </si>
  <si>
    <t>Run 63</t>
  </si>
  <si>
    <t>Run 64</t>
  </si>
  <si>
    <t>Run 65</t>
  </si>
  <si>
    <t>Run 66</t>
  </si>
  <si>
    <t>Run 67</t>
  </si>
  <si>
    <t>Run 68</t>
  </si>
  <si>
    <t>Run 69</t>
  </si>
  <si>
    <t>Run 70</t>
  </si>
  <si>
    <t>Run 71</t>
  </si>
  <si>
    <t>Run 72</t>
  </si>
  <si>
    <t>Run 73</t>
  </si>
  <si>
    <t>Run 74</t>
  </si>
  <si>
    <t>Run 75</t>
  </si>
  <si>
    <t>Run 76</t>
  </si>
  <si>
    <t>Run 77</t>
  </si>
  <si>
    <t>Run 78</t>
  </si>
  <si>
    <t>Run 79</t>
  </si>
  <si>
    <t>Run 80</t>
  </si>
  <si>
    <t>Run 81</t>
  </si>
  <si>
    <t>Run 82</t>
  </si>
  <si>
    <t>Run 83</t>
  </si>
  <si>
    <t>Run 84</t>
  </si>
  <si>
    <t>Run 85</t>
  </si>
  <si>
    <t>Run 86</t>
  </si>
  <si>
    <t>Run 87</t>
  </si>
  <si>
    <t>Run 88</t>
  </si>
  <si>
    <t>Run 89</t>
  </si>
  <si>
    <t>Run 90</t>
  </si>
  <si>
    <t>Run 91</t>
  </si>
  <si>
    <t>Run 92</t>
  </si>
  <si>
    <t>Run 93</t>
  </si>
  <si>
    <t>Run 94</t>
  </si>
  <si>
    <t>Run 95</t>
  </si>
  <si>
    <t>Run 96</t>
  </si>
  <si>
    <t>Run 97</t>
  </si>
  <si>
    <t>Run 98</t>
  </si>
  <si>
    <t>Run 99</t>
  </si>
  <si>
    <t>Run 100</t>
  </si>
  <si>
    <t>Run 101</t>
  </si>
  <si>
    <t>Run 102</t>
  </si>
  <si>
    <t>Run 103</t>
  </si>
  <si>
    <t>Run 104</t>
  </si>
  <si>
    <t>Run 105</t>
  </si>
  <si>
    <t>Run 106</t>
  </si>
  <si>
    <t>Run 107</t>
  </si>
  <si>
    <t>Run 108</t>
  </si>
  <si>
    <t>Run 109</t>
  </si>
  <si>
    <t>Run 110</t>
  </si>
  <si>
    <t>Run 111</t>
  </si>
  <si>
    <t>Run 112</t>
  </si>
  <si>
    <t>Run 113</t>
  </si>
  <si>
    <t>Run 114</t>
  </si>
  <si>
    <t>Run 115</t>
  </si>
  <si>
    <t>Run 116</t>
  </si>
  <si>
    <t>Run 117</t>
  </si>
  <si>
    <t>Run 118</t>
  </si>
  <si>
    <t>Run 119</t>
  </si>
  <si>
    <t>Run 120</t>
  </si>
  <si>
    <t>Run 121</t>
  </si>
  <si>
    <t>Run 122</t>
  </si>
  <si>
    <t>Run 123</t>
  </si>
  <si>
    <t>Run 124</t>
  </si>
  <si>
    <t>Run 125</t>
  </si>
  <si>
    <t>Run 126</t>
  </si>
  <si>
    <t>Run 127</t>
  </si>
  <si>
    <t>Run 128</t>
  </si>
  <si>
    <t>Run 129</t>
  </si>
  <si>
    <t>Run 130</t>
  </si>
  <si>
    <t>Run 131</t>
  </si>
  <si>
    <t>Run 132</t>
  </si>
  <si>
    <t>Run 133</t>
  </si>
  <si>
    <t>Run 134</t>
  </si>
  <si>
    <t>Run 135</t>
  </si>
  <si>
    <t>Run 136</t>
  </si>
  <si>
    <t>Run 137</t>
  </si>
  <si>
    <t>Run 138</t>
  </si>
  <si>
    <t>Run 139</t>
  </si>
  <si>
    <t>Run 140</t>
  </si>
  <si>
    <t>Run 141</t>
  </si>
  <si>
    <t>Run 142</t>
  </si>
  <si>
    <t>Run 143</t>
  </si>
  <si>
    <t>Run 144</t>
  </si>
  <si>
    <t>Run 145</t>
  </si>
  <si>
    <t>Run 146</t>
  </si>
  <si>
    <t>Run 147</t>
  </si>
  <si>
    <t>Run 148</t>
  </si>
  <si>
    <t>Run 149</t>
  </si>
  <si>
    <t>Run 150</t>
  </si>
  <si>
    <t>Run 151</t>
  </si>
  <si>
    <t>Run 152</t>
  </si>
  <si>
    <t>Run 153</t>
  </si>
  <si>
    <t>Run 154</t>
  </si>
  <si>
    <t>Run 155</t>
  </si>
  <si>
    <t>Run 156</t>
  </si>
  <si>
    <t>Run 157</t>
  </si>
  <si>
    <t>Run 158</t>
  </si>
  <si>
    <t>Run 159</t>
  </si>
  <si>
    <t>Run 160</t>
  </si>
  <si>
    <t>Run 161</t>
  </si>
  <si>
    <t>Run 162</t>
  </si>
  <si>
    <t>Run 163</t>
  </si>
  <si>
    <t>Run 164</t>
  </si>
  <si>
    <t>Run 165</t>
  </si>
  <si>
    <t>Run 166</t>
  </si>
  <si>
    <t>Run 167</t>
  </si>
  <si>
    <t>Run 168</t>
  </si>
  <si>
    <t>Run 169</t>
  </si>
  <si>
    <t>Run 170</t>
  </si>
  <si>
    <t>Run 171</t>
  </si>
  <si>
    <t>Run 172</t>
  </si>
  <si>
    <t>Run 173</t>
  </si>
  <si>
    <t>Run 174</t>
  </si>
  <si>
    <t>Run 175</t>
  </si>
  <si>
    <t>Run 176</t>
  </si>
  <si>
    <t>Run 177</t>
  </si>
  <si>
    <t>Run 178</t>
  </si>
  <si>
    <t>Run 179</t>
  </si>
  <si>
    <t>Run 180</t>
  </si>
  <si>
    <t>Run 181</t>
  </si>
  <si>
    <t>Run 182</t>
  </si>
  <si>
    <t>Run 183</t>
  </si>
  <si>
    <t>Run 184</t>
  </si>
  <si>
    <t>Run 185</t>
  </si>
  <si>
    <t>Run 186</t>
  </si>
  <si>
    <t>Run 187</t>
  </si>
  <si>
    <t>Run 188</t>
  </si>
  <si>
    <t>Run 189</t>
  </si>
  <si>
    <t>Run 190</t>
  </si>
  <si>
    <t>Run 191</t>
  </si>
  <si>
    <t>Run 192</t>
  </si>
  <si>
    <t>Run 193</t>
  </si>
  <si>
    <t>Run 194</t>
  </si>
  <si>
    <t>Run 195</t>
  </si>
  <si>
    <t>Run 196</t>
  </si>
  <si>
    <t>Run 197</t>
  </si>
  <si>
    <t>Run 198</t>
  </si>
  <si>
    <t>Run 199</t>
  </si>
  <si>
    <t>Run 200</t>
  </si>
  <si>
    <t>Percentiles by Year (across 200 runs)</t>
  </si>
  <si>
    <t>in 90% runs the price was higher</t>
  </si>
  <si>
    <t>in 50% of the runs the price was higher</t>
  </si>
  <si>
    <t>in 90% of the runs the price was lower</t>
  </si>
  <si>
    <t xml:space="preserve">in today's dollars vs inflation - real purchasing power equivalent of today </t>
  </si>
  <si>
    <t>Nominal USD</t>
  </si>
  <si>
    <t>Real USD</t>
  </si>
  <si>
    <t>P10</t>
  </si>
  <si>
    <t>P25</t>
  </si>
  <si>
    <t>P50 (Median)</t>
  </si>
  <si>
    <t>P75</t>
  </si>
  <si>
    <t>P90</t>
  </si>
  <si>
    <t xml:space="preserve">the price in a cell above: in 2045, in 50% of the modelled scenarios, the Bitcoin price in real USD (inflation adjusted) was higher, and in 50% scenarios was lower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</si>
</sst>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
  </numFmts>
  <fonts count="11">
    <font>
      <sz val="11.0"/>
      <color theme="1"/>
      <name val="Calibri"/>
      <scheme val="minor"/>
    </font>
    <font>
      <color theme="1"/>
      <name val="Calibri"/>
      <scheme val="minor"/>
    </font>
    <font>
      <b/>
      <color theme="1"/>
      <name val="Calibri"/>
      <scheme val="minor"/>
    </font>
    <font>
      <b/>
      <sz val="14.0"/>
      <color theme="1"/>
      <name val="Calibri"/>
    </font>
    <font>
      <b/>
      <sz val="12.0"/>
      <color theme="1"/>
      <name val="Calibri"/>
    </font>
    <font>
      <sz val="11.0"/>
      <color theme="1"/>
      <name val="Calibri"/>
    </font>
    <font>
      <b/>
      <sz val="11.0"/>
      <color theme="1"/>
      <name val="Calibri"/>
    </font>
    <font>
      <sz val="11.0"/>
      <color rgb="FF006100"/>
      <name val="Calibri"/>
    </font>
    <font>
      <b/>
      <sz val="9.0"/>
      <color theme="1"/>
      <name val="Calibri"/>
    </font>
    <font>
      <sz val="9.0"/>
      <color theme="1"/>
      <name val="Calibri"/>
      <scheme val="minor"/>
    </font>
    <font>
      <sz val="9.0"/>
      <color theme="1"/>
      <name val="Calibri"/>
    </font>
  </fonts>
  <fills count="7">
    <fill>
      <patternFill patternType="none"/>
    </fill>
    <fill>
      <patternFill patternType="lightGray"/>
    </fill>
    <fill>
      <patternFill patternType="solid">
        <fgColor rgb="FFFFFFFF"/>
        <bgColor rgb="FFFFFFFF"/>
      </patternFill>
    </fill>
    <fill>
      <patternFill patternType="solid">
        <fgColor rgb="FFD9E1F2"/>
        <bgColor rgb="FFD9E1F2"/>
      </patternFill>
    </fill>
    <fill>
      <patternFill patternType="solid">
        <fgColor rgb="FFE2EFDA"/>
        <bgColor rgb="FFE2EFDA"/>
      </patternFill>
    </fill>
    <fill>
      <patternFill patternType="solid">
        <fgColor rgb="FFC6EFCE"/>
        <bgColor rgb="FFC6EFCE"/>
      </patternFill>
    </fill>
    <fill>
      <patternFill patternType="solid">
        <fgColor rgb="FFC9DAF8"/>
        <bgColor rgb="FFC9DAF8"/>
      </patternFill>
    </fill>
  </fills>
  <borders count="3">
    <border/>
    <border>
      <left style="thin">
        <color rgb="FF000000"/>
      </left>
      <right style="thin">
        <color rgb="FF000000"/>
      </right>
      <top style="thin">
        <color rgb="FF000000"/>
      </top>
      <bottom style="thin">
        <color rgb="FF000000"/>
      </bottom>
    </border>
    <border>
      <left/>
      <right/>
      <top/>
      <bottom/>
    </border>
  </borders>
  <cellStyleXfs count="1">
    <xf borderId="0" fillId="0" fontId="0" numFmtId="0" applyAlignment="1" applyFont="1"/>
  </cellStyleXfs>
  <cellXfs count="27">
    <xf borderId="0" fillId="0" fontId="0" numFmtId="0" xfId="0" applyAlignment="1" applyFont="1">
      <alignment readingOrder="0" shrinkToFit="0" vertical="bottom" wrapText="0"/>
    </xf>
    <xf borderId="0" fillId="2" fontId="1" numFmtId="0" xfId="0" applyAlignment="1" applyFill="1" applyFont="1">
      <alignment readingOrder="0"/>
    </xf>
    <xf borderId="0" fillId="2" fontId="1" numFmtId="0" xfId="0" applyFont="1"/>
    <xf borderId="0" fillId="2" fontId="2" numFmtId="0" xfId="0" applyAlignment="1" applyFont="1">
      <alignment readingOrder="0"/>
    </xf>
    <xf borderId="0" fillId="0" fontId="3" numFmtId="0" xfId="0" applyFont="1"/>
    <xf borderId="0" fillId="0" fontId="4" numFmtId="0" xfId="0" applyFont="1"/>
    <xf borderId="0" fillId="0" fontId="5" numFmtId="0" xfId="0" applyAlignment="1" applyFont="1">
      <alignment shrinkToFit="0" wrapText="1"/>
    </xf>
    <xf borderId="0" fillId="0" fontId="1" numFmtId="0" xfId="0" applyAlignment="1" applyFont="1">
      <alignment readingOrder="0"/>
    </xf>
    <xf borderId="1" fillId="3" fontId="6" numFmtId="0" xfId="0" applyBorder="1" applyFill="1" applyFont="1"/>
    <xf borderId="1" fillId="4" fontId="6" numFmtId="0" xfId="0" applyBorder="1" applyFill="1" applyFont="1"/>
    <xf borderId="0" fillId="0" fontId="1" numFmtId="0" xfId="0" applyFont="1"/>
    <xf borderId="0" fillId="0" fontId="5" numFmtId="10" xfId="0" applyFont="1" applyNumberFormat="1"/>
    <xf borderId="0" fillId="0" fontId="5" numFmtId="164" xfId="0" applyAlignment="1" applyFont="1" applyNumberFormat="1">
      <alignment readingOrder="0"/>
    </xf>
    <xf borderId="0" fillId="0" fontId="2" numFmtId="0" xfId="0" applyFont="1"/>
    <xf borderId="0" fillId="0" fontId="5" numFmtId="10" xfId="0" applyAlignment="1" applyFont="1" applyNumberFormat="1">
      <alignment readingOrder="0"/>
    </xf>
    <xf borderId="0" fillId="0" fontId="6" numFmtId="10" xfId="0" applyFont="1" applyNumberFormat="1"/>
    <xf borderId="2" fillId="5" fontId="7" numFmtId="0" xfId="0" applyBorder="1" applyFill="1" applyFont="1"/>
    <xf borderId="0" fillId="0" fontId="2" numFmtId="0" xfId="0" applyAlignment="1" applyFont="1">
      <alignment readingOrder="0"/>
    </xf>
    <xf borderId="0" fillId="0" fontId="5" numFmtId="2" xfId="0" applyAlignment="1" applyFont="1" applyNumberFormat="1">
      <alignment readingOrder="0"/>
    </xf>
    <xf borderId="1" fillId="6" fontId="2" numFmtId="0" xfId="0" applyAlignment="1" applyBorder="1" applyFill="1" applyFont="1">
      <alignment readingOrder="0"/>
    </xf>
    <xf borderId="0" fillId="0" fontId="5" numFmtId="164" xfId="0" applyFont="1" applyNumberFormat="1"/>
    <xf borderId="0" fillId="0" fontId="5" numFmtId="2" xfId="0" applyFont="1" applyNumberFormat="1"/>
    <xf borderId="1" fillId="3" fontId="8" numFmtId="0" xfId="0" applyBorder="1" applyFont="1"/>
    <xf borderId="0" fillId="0" fontId="9" numFmtId="0" xfId="0" applyFont="1"/>
    <xf borderId="0" fillId="0" fontId="10" numFmtId="10" xfId="0" applyFont="1" applyNumberFormat="1"/>
    <xf borderId="0" fillId="0" fontId="10" numFmtId="2" xfId="0" applyFont="1" applyNumberFormat="1"/>
    <xf borderId="0" fillId="0" fontId="6"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a:solidFill>
                  <a:srgbClr val="757575"/>
                </a:solidFill>
                <a:latin typeface="+mn-lt"/>
              </a:defRPr>
            </a:pPr>
            <a:r>
              <a:rPr b="1" i="0">
                <a:solidFill>
                  <a:srgbClr val="757575"/>
                </a:solidFill>
                <a:latin typeface="+mn-lt"/>
              </a:rPr>
              <a:t>Nominal BTC (USD) — Percentile Bands</a:t>
            </a:r>
          </a:p>
        </c:rich>
      </c:tx>
      <c:overlay val="0"/>
    </c:title>
    <c:plotArea>
      <c:layout/>
      <c:lineChart>
        <c:ser>
          <c:idx val="0"/>
          <c:order val="0"/>
          <c:tx>
            <c:v>P10</c:v>
          </c:tx>
          <c:spPr>
            <a:ln cmpd="sng" w="9525">
              <a:solidFill>
                <a:srgbClr val="4F81BD"/>
              </a:solidFill>
            </a:ln>
          </c:spPr>
          <c:marker>
            <c:symbol val="none"/>
          </c:marker>
          <c:cat>
            <c:strRef>
              <c:f>Model!$A$105:$A$124</c:f>
            </c:strRef>
          </c:cat>
          <c:val>
            <c:numRef>
              <c:f>Model!$C$105:$C$124</c:f>
              <c:numCache/>
            </c:numRef>
          </c:val>
          <c:smooth val="0"/>
        </c:ser>
        <c:ser>
          <c:idx val="1"/>
          <c:order val="1"/>
          <c:tx>
            <c:v>P25</c:v>
          </c:tx>
          <c:spPr>
            <a:ln cmpd="sng" w="9525">
              <a:solidFill>
                <a:srgbClr val="C0504D"/>
              </a:solidFill>
            </a:ln>
          </c:spPr>
          <c:marker>
            <c:symbol val="none"/>
          </c:marker>
          <c:cat>
            <c:strRef>
              <c:f>Model!$A$105:$A$124</c:f>
            </c:strRef>
          </c:cat>
          <c:val>
            <c:numRef>
              <c:f>Model!$D$105:$D$124</c:f>
              <c:numCache/>
            </c:numRef>
          </c:val>
          <c:smooth val="0"/>
        </c:ser>
        <c:ser>
          <c:idx val="2"/>
          <c:order val="2"/>
          <c:tx>
            <c:v>P50 (Median)</c:v>
          </c:tx>
          <c:spPr>
            <a:ln cmpd="sng" w="9525">
              <a:solidFill>
                <a:srgbClr val="9BBB59"/>
              </a:solidFill>
            </a:ln>
          </c:spPr>
          <c:marker>
            <c:symbol val="none"/>
          </c:marker>
          <c:cat>
            <c:strRef>
              <c:f>Model!$A$105:$A$124</c:f>
            </c:strRef>
          </c:cat>
          <c:val>
            <c:numRef>
              <c:f>Model!$E$105:$E$124</c:f>
              <c:numCache/>
            </c:numRef>
          </c:val>
          <c:smooth val="0"/>
        </c:ser>
        <c:ser>
          <c:idx val="3"/>
          <c:order val="3"/>
          <c:tx>
            <c:v>P75</c:v>
          </c:tx>
          <c:spPr>
            <a:ln cmpd="sng" w="9525">
              <a:solidFill>
                <a:srgbClr val="8064A2"/>
              </a:solidFill>
            </a:ln>
          </c:spPr>
          <c:marker>
            <c:symbol val="none"/>
          </c:marker>
          <c:cat>
            <c:strRef>
              <c:f>Model!$A$105:$A$124</c:f>
            </c:strRef>
          </c:cat>
          <c:val>
            <c:numRef>
              <c:f>Model!$F$105:$F$124</c:f>
              <c:numCache/>
            </c:numRef>
          </c:val>
          <c:smooth val="0"/>
        </c:ser>
        <c:ser>
          <c:idx val="4"/>
          <c:order val="4"/>
          <c:tx>
            <c:v>P90</c:v>
          </c:tx>
          <c:spPr>
            <a:ln cmpd="sng" w="9525">
              <a:solidFill>
                <a:srgbClr val="4BACC6"/>
              </a:solidFill>
            </a:ln>
          </c:spPr>
          <c:marker>
            <c:symbol val="none"/>
          </c:marker>
          <c:cat>
            <c:strRef>
              <c:f>Model!$A$105:$A$124</c:f>
            </c:strRef>
          </c:cat>
          <c:val>
            <c:numRef>
              <c:f>Model!$G$105:$G$124</c:f>
              <c:numCache/>
            </c:numRef>
          </c:val>
          <c:smooth val="0"/>
        </c:ser>
        <c:axId val="2144475468"/>
        <c:axId val="1940085836"/>
      </c:lineChart>
      <c:catAx>
        <c:axId val="2144475468"/>
        <c:scaling>
          <c:orientation val="minMax"/>
        </c:scaling>
        <c:delete val="0"/>
        <c:axPos val="b"/>
        <c:title>
          <c:tx>
            <c:rich>
              <a:bodyPr/>
              <a:lstStyle/>
              <a:p>
                <a:pPr lvl="0">
                  <a:defRPr b="1" i="0">
                    <a:solidFill>
                      <a:srgbClr val="000000"/>
                    </a:solidFill>
                    <a:latin typeface="+mn-lt"/>
                  </a:defRPr>
                </a:pPr>
                <a:r>
                  <a:rPr b="1" i="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1940085836"/>
      </c:catAx>
      <c:valAx>
        <c:axId val="1940085836"/>
        <c:scaling>
          <c:orientation val="minMax"/>
        </c:scaling>
        <c:delete val="0"/>
        <c:axPos val="l"/>
        <c:title>
          <c:tx>
            <c:rich>
              <a:bodyPr/>
              <a:lstStyle/>
              <a:p>
                <a:pPr lvl="0">
                  <a:defRPr b="1" i="0">
                    <a:solidFill>
                      <a:srgbClr val="000000"/>
                    </a:solidFill>
                    <a:latin typeface="+mn-lt"/>
                  </a:defRPr>
                </a:pPr>
                <a:r>
                  <a:rPr b="1" i="0">
                    <a:solidFill>
                      <a:srgbClr val="000000"/>
                    </a:solidFill>
                    <a:latin typeface="+mn-lt"/>
                  </a:rPr>
                  <a:t>USD</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144475468"/>
      </c:valAx>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a:solidFill>
                  <a:srgbClr val="757575"/>
                </a:solidFill>
                <a:latin typeface="+mn-lt"/>
              </a:defRPr>
            </a:pPr>
            <a:r>
              <a:rPr b="1" i="0">
                <a:solidFill>
                  <a:srgbClr val="757575"/>
                </a:solidFill>
                <a:latin typeface="+mn-lt"/>
              </a:rPr>
              <a:t>Real BTC (USD, today) — Percentile Bands</a:t>
            </a:r>
          </a:p>
        </c:rich>
      </c:tx>
      <c:overlay val="0"/>
    </c:title>
    <c:plotArea>
      <c:layout/>
      <c:lineChart>
        <c:ser>
          <c:idx val="0"/>
          <c:order val="0"/>
          <c:tx>
            <c:v>P10</c:v>
          </c:tx>
          <c:spPr>
            <a:ln cmpd="sng" w="9525">
              <a:solidFill>
                <a:srgbClr val="4F81BD"/>
              </a:solidFill>
            </a:ln>
          </c:spPr>
          <c:marker>
            <c:symbol val="none"/>
          </c:marker>
          <c:cat>
            <c:strRef>
              <c:f>Model!$A$105:$A$124</c:f>
            </c:strRef>
          </c:cat>
          <c:val>
            <c:numRef>
              <c:f>Model!$J$105:$J$124</c:f>
              <c:numCache/>
            </c:numRef>
          </c:val>
          <c:smooth val="0"/>
        </c:ser>
        <c:ser>
          <c:idx val="1"/>
          <c:order val="1"/>
          <c:tx>
            <c:v>P25</c:v>
          </c:tx>
          <c:spPr>
            <a:ln cmpd="sng" w="9525">
              <a:solidFill>
                <a:srgbClr val="C0504D"/>
              </a:solidFill>
            </a:ln>
          </c:spPr>
          <c:marker>
            <c:symbol val="none"/>
          </c:marker>
          <c:cat>
            <c:strRef>
              <c:f>Model!$A$105:$A$124</c:f>
            </c:strRef>
          </c:cat>
          <c:val>
            <c:numRef>
              <c:f>Model!$K$105:$K$124</c:f>
              <c:numCache/>
            </c:numRef>
          </c:val>
          <c:smooth val="0"/>
        </c:ser>
        <c:ser>
          <c:idx val="2"/>
          <c:order val="2"/>
          <c:tx>
            <c:v>P50 (Median)</c:v>
          </c:tx>
          <c:spPr>
            <a:ln cmpd="sng" w="9525">
              <a:solidFill>
                <a:srgbClr val="9BBB59"/>
              </a:solidFill>
            </a:ln>
          </c:spPr>
          <c:marker>
            <c:symbol val="none"/>
          </c:marker>
          <c:cat>
            <c:strRef>
              <c:f>Model!$A$105:$A$124</c:f>
            </c:strRef>
          </c:cat>
          <c:val>
            <c:numRef>
              <c:f>Model!$L$105:$L$125</c:f>
              <c:numCache/>
            </c:numRef>
          </c:val>
          <c:smooth val="0"/>
        </c:ser>
        <c:ser>
          <c:idx val="3"/>
          <c:order val="3"/>
          <c:tx>
            <c:v>P75</c:v>
          </c:tx>
          <c:spPr>
            <a:ln cmpd="sng" w="9525">
              <a:solidFill>
                <a:srgbClr val="8064A2"/>
              </a:solidFill>
            </a:ln>
          </c:spPr>
          <c:marker>
            <c:symbol val="none"/>
          </c:marker>
          <c:cat>
            <c:strRef>
              <c:f>Model!$A$105:$A$124</c:f>
            </c:strRef>
          </c:cat>
          <c:val>
            <c:numRef>
              <c:f>Model!$M$105:$M$124</c:f>
              <c:numCache/>
            </c:numRef>
          </c:val>
          <c:smooth val="0"/>
        </c:ser>
        <c:ser>
          <c:idx val="4"/>
          <c:order val="4"/>
          <c:tx>
            <c:v>P90</c:v>
          </c:tx>
          <c:spPr>
            <a:ln cmpd="sng" w="9525">
              <a:solidFill>
                <a:srgbClr val="4BACC6"/>
              </a:solidFill>
            </a:ln>
          </c:spPr>
          <c:marker>
            <c:symbol val="none"/>
          </c:marker>
          <c:cat>
            <c:strRef>
              <c:f>Model!$A$105:$A$124</c:f>
            </c:strRef>
          </c:cat>
          <c:val>
            <c:numRef>
              <c:f>Model!$N$105:$N$124</c:f>
              <c:numCache/>
            </c:numRef>
          </c:val>
          <c:smooth val="0"/>
        </c:ser>
        <c:axId val="192355945"/>
        <c:axId val="2067600376"/>
      </c:lineChart>
      <c:catAx>
        <c:axId val="192355945"/>
        <c:scaling>
          <c:orientation val="minMax"/>
        </c:scaling>
        <c:delete val="0"/>
        <c:axPos val="b"/>
        <c:title>
          <c:tx>
            <c:rich>
              <a:bodyPr/>
              <a:lstStyle/>
              <a:p>
                <a:pPr lvl="0">
                  <a:defRPr b="1" i="0">
                    <a:solidFill>
                      <a:srgbClr val="000000"/>
                    </a:solidFill>
                    <a:latin typeface="+mn-lt"/>
                  </a:defRPr>
                </a:pPr>
                <a:r>
                  <a:rPr b="1" i="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2067600376"/>
      </c:catAx>
      <c:valAx>
        <c:axId val="2067600376"/>
        <c:scaling>
          <c:orientation val="minMax"/>
        </c:scaling>
        <c:delete val="0"/>
        <c:axPos val="l"/>
        <c:title>
          <c:tx>
            <c:rich>
              <a:bodyPr/>
              <a:lstStyle/>
              <a:p>
                <a:pPr lvl="0">
                  <a:defRPr b="1" i="0">
                    <a:solidFill>
                      <a:srgbClr val="000000"/>
                    </a:solidFill>
                    <a:latin typeface="+mn-lt"/>
                  </a:defRPr>
                </a:pPr>
                <a:r>
                  <a:rPr b="1" i="0">
                    <a:solidFill>
                      <a:srgbClr val="000000"/>
                    </a:solidFill>
                    <a:latin typeface="+mn-lt"/>
                  </a:rPr>
                  <a:t>USD</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92355945"/>
      </c:valAx>
    </c:plotArea>
    <c:legend>
      <c:legendPos val="r"/>
      <c:overlay val="0"/>
      <c:txPr>
        <a:bodyPr/>
        <a:lstStyle/>
        <a:p>
          <a:pPr lvl="0">
            <a:defRPr b="0">
              <a:solidFill>
                <a:srgbClr val="1A1A1A"/>
              </a:solidFill>
              <a:latin typeface="+mn-lt"/>
            </a:defRPr>
          </a:pPr>
        </a:p>
      </c:txPr>
    </c:legend>
    <c:plotVisOnly val="1"/>
  </c:chart>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57150</xdr:colOff>
      <xdr:row>127</xdr:row>
      <xdr:rowOff>0</xdr:rowOff>
    </xdr:from>
    <xdr:ext cx="5486400" cy="3457575"/>
    <xdr:graphicFrame>
      <xdr:nvGraphicFramePr>
        <xdr:cNvPr id="2099796669"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438150</xdr:colOff>
      <xdr:row>127</xdr:row>
      <xdr:rowOff>0</xdr:rowOff>
    </xdr:from>
    <xdr:ext cx="5486400" cy="3457575"/>
    <xdr:graphicFrame>
      <xdr:nvGraphicFramePr>
        <xdr:cNvPr id="1795472142" name="Chart 2" title="Chart"/>
        <xdr:cNvGraphicFramePr/>
      </xdr:nvGraphicFramePr>
      <xdr:xfrm>
        <a:off x="0" y="0"/>
        <a:ext cx="0" cy="0"/>
      </xdr:xfrm>
      <a:graphic>
        <a:graphicData uri="http://schemas.openxmlformats.org/drawingml/2006/chart">
          <c:chart r:id="rId2"/>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sheetData>
    <row r="1">
      <c r="A1" s="1"/>
      <c r="B1" s="2"/>
      <c r="C1" s="2"/>
      <c r="D1" s="2"/>
      <c r="E1" s="2"/>
      <c r="F1" s="2"/>
      <c r="G1" s="2"/>
      <c r="H1" s="2"/>
      <c r="I1" s="2"/>
      <c r="J1" s="2"/>
      <c r="K1" s="2"/>
      <c r="L1" s="2"/>
      <c r="M1" s="2"/>
      <c r="N1" s="2"/>
      <c r="O1" s="2"/>
      <c r="P1" s="2"/>
      <c r="Q1" s="2"/>
      <c r="R1" s="2"/>
      <c r="S1" s="2"/>
      <c r="T1" s="2"/>
      <c r="U1" s="2"/>
      <c r="V1" s="2"/>
    </row>
    <row r="2">
      <c r="A2" s="1" t="s">
        <v>0</v>
      </c>
      <c r="B2" s="2"/>
      <c r="C2" s="2"/>
      <c r="D2" s="2"/>
      <c r="E2" s="2"/>
      <c r="F2" s="2"/>
      <c r="G2" s="2"/>
      <c r="H2" s="2"/>
      <c r="I2" s="2"/>
      <c r="J2" s="2"/>
      <c r="K2" s="2"/>
      <c r="L2" s="2"/>
      <c r="M2" s="2"/>
      <c r="N2" s="2"/>
      <c r="O2" s="2"/>
      <c r="P2" s="2"/>
      <c r="Q2" s="2"/>
      <c r="R2" s="2"/>
      <c r="S2" s="2"/>
      <c r="T2" s="2"/>
      <c r="U2" s="2"/>
      <c r="V2" s="2"/>
    </row>
    <row r="3">
      <c r="A3" s="3"/>
      <c r="B3" s="2"/>
      <c r="C3" s="2"/>
      <c r="D3" s="2"/>
      <c r="E3" s="2"/>
      <c r="F3" s="2"/>
      <c r="G3" s="2"/>
      <c r="H3" s="2"/>
      <c r="I3" s="2"/>
      <c r="J3" s="2"/>
      <c r="K3" s="2"/>
      <c r="L3" s="2"/>
      <c r="M3" s="2"/>
      <c r="N3" s="2"/>
      <c r="O3" s="2"/>
      <c r="P3" s="2"/>
      <c r="Q3" s="2"/>
      <c r="R3" s="2"/>
      <c r="S3" s="2"/>
      <c r="T3" s="2"/>
      <c r="U3" s="2"/>
      <c r="V3" s="2"/>
    </row>
    <row r="4">
      <c r="A4" s="3" t="s">
        <v>1</v>
      </c>
      <c r="B4" s="2"/>
      <c r="C4" s="2"/>
      <c r="D4" s="2"/>
      <c r="E4" s="2"/>
      <c r="F4" s="2"/>
      <c r="G4" s="2"/>
      <c r="H4" s="2"/>
      <c r="I4" s="2"/>
      <c r="J4" s="2"/>
      <c r="K4" s="2"/>
      <c r="L4" s="2"/>
      <c r="M4" s="2"/>
      <c r="N4" s="2"/>
      <c r="O4" s="2"/>
      <c r="P4" s="2"/>
      <c r="Q4" s="2"/>
      <c r="R4" s="2"/>
      <c r="S4" s="2"/>
      <c r="T4" s="2"/>
      <c r="U4" s="2"/>
      <c r="V4" s="2"/>
    </row>
    <row r="5">
      <c r="A5" s="2"/>
      <c r="B5" s="2"/>
      <c r="C5" s="2"/>
      <c r="D5" s="2"/>
      <c r="E5" s="2"/>
      <c r="F5" s="2"/>
      <c r="G5" s="2"/>
      <c r="H5" s="2"/>
      <c r="I5" s="2"/>
      <c r="J5" s="2"/>
      <c r="K5" s="2"/>
      <c r="L5" s="2"/>
      <c r="M5" s="2"/>
      <c r="N5" s="2"/>
      <c r="O5" s="2"/>
      <c r="P5" s="2"/>
      <c r="Q5" s="2"/>
      <c r="R5" s="2"/>
      <c r="S5" s="2"/>
      <c r="T5" s="2"/>
      <c r="U5" s="2"/>
      <c r="V5" s="2"/>
    </row>
    <row r="6">
      <c r="A6" s="1" t="s">
        <v>2</v>
      </c>
      <c r="B6" s="2"/>
      <c r="C6" s="2"/>
      <c r="D6" s="2"/>
      <c r="E6" s="2"/>
      <c r="F6" s="2"/>
      <c r="G6" s="2"/>
      <c r="H6" s="2"/>
      <c r="I6" s="2"/>
      <c r="J6" s="2"/>
      <c r="K6" s="2"/>
      <c r="L6" s="2"/>
      <c r="M6" s="2"/>
      <c r="N6" s="2"/>
      <c r="O6" s="2"/>
      <c r="P6" s="2"/>
      <c r="Q6" s="2"/>
      <c r="R6" s="2"/>
      <c r="S6" s="2"/>
      <c r="T6" s="2"/>
      <c r="U6" s="2"/>
      <c r="V6" s="2"/>
    </row>
    <row r="7">
      <c r="A7" s="2"/>
      <c r="B7" s="2"/>
      <c r="C7" s="2"/>
      <c r="D7" s="2"/>
      <c r="E7" s="2"/>
      <c r="F7" s="2"/>
      <c r="G7" s="2"/>
      <c r="H7" s="2"/>
      <c r="I7" s="2"/>
      <c r="J7" s="2"/>
      <c r="K7" s="2"/>
      <c r="L7" s="2"/>
      <c r="M7" s="2"/>
      <c r="N7" s="2"/>
      <c r="O7" s="2"/>
      <c r="P7" s="2"/>
      <c r="Q7" s="2"/>
      <c r="R7" s="2"/>
      <c r="S7" s="2"/>
      <c r="T7" s="2"/>
      <c r="U7" s="2"/>
      <c r="V7" s="2"/>
    </row>
    <row r="8">
      <c r="A8" s="1" t="s">
        <v>3</v>
      </c>
      <c r="B8" s="2"/>
      <c r="C8" s="2"/>
      <c r="D8" s="2"/>
      <c r="E8" s="2"/>
      <c r="F8" s="2"/>
      <c r="G8" s="2"/>
      <c r="H8" s="2"/>
      <c r="I8" s="2"/>
      <c r="J8" s="2"/>
      <c r="K8" s="2"/>
      <c r="L8" s="2"/>
      <c r="M8" s="2"/>
      <c r="N8" s="2"/>
      <c r="O8" s="2"/>
      <c r="P8" s="2"/>
      <c r="Q8" s="2"/>
      <c r="R8" s="2"/>
      <c r="S8" s="2"/>
      <c r="T8" s="2"/>
      <c r="U8" s="2"/>
      <c r="V8" s="2"/>
    </row>
    <row r="9">
      <c r="A9" s="2"/>
      <c r="B9" s="2"/>
      <c r="C9" s="2"/>
      <c r="D9" s="2"/>
      <c r="E9" s="2"/>
      <c r="F9" s="2"/>
      <c r="G9" s="2"/>
      <c r="H9" s="2"/>
      <c r="I9" s="2"/>
      <c r="J9" s="2"/>
      <c r="K9" s="2"/>
      <c r="L9" s="2"/>
      <c r="M9" s="2"/>
      <c r="N9" s="2"/>
      <c r="O9" s="2"/>
      <c r="P9" s="2"/>
      <c r="Q9" s="2"/>
      <c r="R9" s="2"/>
      <c r="S9" s="2"/>
      <c r="T9" s="2"/>
      <c r="U9" s="2"/>
      <c r="V9" s="2"/>
    </row>
    <row r="10">
      <c r="A10" s="1" t="s">
        <v>4</v>
      </c>
      <c r="B10" s="2"/>
      <c r="C10" s="2"/>
      <c r="D10" s="2"/>
      <c r="E10" s="2"/>
      <c r="F10" s="2"/>
      <c r="G10" s="2"/>
      <c r="H10" s="2"/>
      <c r="I10" s="2"/>
      <c r="J10" s="2"/>
      <c r="K10" s="2"/>
      <c r="L10" s="2"/>
      <c r="M10" s="2"/>
      <c r="N10" s="2"/>
      <c r="O10" s="2"/>
      <c r="P10" s="2"/>
      <c r="Q10" s="2"/>
      <c r="R10" s="2"/>
      <c r="S10" s="2"/>
      <c r="T10" s="2"/>
      <c r="U10" s="2"/>
      <c r="V10" s="2"/>
    </row>
    <row r="11">
      <c r="A11" s="2"/>
      <c r="B11" s="2"/>
      <c r="C11" s="2"/>
      <c r="D11" s="2"/>
      <c r="E11" s="2"/>
      <c r="F11" s="2"/>
      <c r="G11" s="2"/>
      <c r="H11" s="2"/>
      <c r="I11" s="2"/>
      <c r="J11" s="2"/>
      <c r="K11" s="2"/>
      <c r="L11" s="2"/>
      <c r="M11" s="2"/>
      <c r="N11" s="2"/>
      <c r="O11" s="2"/>
      <c r="P11" s="2"/>
      <c r="Q11" s="2"/>
      <c r="R11" s="2"/>
      <c r="S11" s="2"/>
      <c r="T11" s="2"/>
      <c r="U11" s="2"/>
      <c r="V11" s="2"/>
    </row>
    <row r="12">
      <c r="A12" s="2"/>
      <c r="B12" s="2"/>
      <c r="C12" s="2"/>
      <c r="D12" s="2"/>
      <c r="E12" s="2"/>
      <c r="F12" s="2"/>
      <c r="G12" s="2"/>
      <c r="H12" s="2"/>
      <c r="I12" s="2"/>
      <c r="J12" s="2"/>
      <c r="K12" s="2"/>
      <c r="L12" s="2"/>
      <c r="M12" s="2"/>
      <c r="N12" s="2"/>
      <c r="O12" s="2"/>
      <c r="P12" s="2"/>
      <c r="Q12" s="2"/>
      <c r="R12" s="2"/>
      <c r="S12" s="2"/>
      <c r="T12" s="2"/>
      <c r="U12" s="2"/>
      <c r="V12" s="2"/>
    </row>
    <row r="13">
      <c r="A13" s="1" t="s">
        <v>5</v>
      </c>
      <c r="B13" s="2"/>
      <c r="C13" s="2"/>
      <c r="D13" s="2"/>
      <c r="E13" s="2"/>
      <c r="F13" s="2"/>
      <c r="G13" s="2"/>
      <c r="H13" s="2"/>
      <c r="I13" s="2"/>
      <c r="J13" s="2"/>
      <c r="K13" s="2"/>
      <c r="L13" s="2"/>
      <c r="M13" s="2"/>
      <c r="N13" s="2"/>
      <c r="O13" s="2"/>
      <c r="P13" s="2"/>
      <c r="Q13" s="2"/>
      <c r="R13" s="2"/>
      <c r="S13" s="2"/>
      <c r="T13" s="2"/>
      <c r="U13" s="2"/>
      <c r="V13" s="2"/>
    </row>
    <row r="14">
      <c r="A14" s="1" t="s">
        <v>6</v>
      </c>
      <c r="B14" s="2"/>
      <c r="C14" s="2"/>
      <c r="D14" s="2"/>
      <c r="E14" s="2"/>
      <c r="F14" s="2"/>
      <c r="G14" s="2"/>
      <c r="H14" s="2"/>
      <c r="I14" s="2"/>
      <c r="J14" s="2"/>
      <c r="K14" s="2"/>
      <c r="L14" s="2"/>
      <c r="M14" s="2"/>
      <c r="N14" s="2"/>
      <c r="O14" s="2"/>
      <c r="P14" s="2"/>
      <c r="Q14" s="2"/>
      <c r="R14" s="2"/>
      <c r="S14" s="2"/>
      <c r="T14" s="2"/>
      <c r="U14" s="2"/>
      <c r="V14" s="2"/>
    </row>
    <row r="15">
      <c r="A15" s="2"/>
      <c r="B15" s="2"/>
      <c r="C15" s="2"/>
      <c r="D15" s="2"/>
      <c r="E15" s="2"/>
      <c r="F15" s="2"/>
      <c r="G15" s="2"/>
      <c r="H15" s="2"/>
      <c r="I15" s="2"/>
      <c r="J15" s="2"/>
      <c r="K15" s="2"/>
      <c r="L15" s="2"/>
      <c r="M15" s="2"/>
      <c r="N15" s="2"/>
      <c r="O15" s="2"/>
      <c r="P15" s="2"/>
      <c r="Q15" s="2"/>
      <c r="R15" s="2"/>
      <c r="S15" s="2"/>
      <c r="T15" s="2"/>
      <c r="U15" s="2"/>
      <c r="V15" s="2"/>
    </row>
    <row r="16">
      <c r="A16" s="2"/>
      <c r="B16" s="2"/>
      <c r="C16" s="2"/>
      <c r="D16" s="2"/>
      <c r="E16" s="2"/>
      <c r="F16" s="2"/>
      <c r="G16" s="2"/>
      <c r="H16" s="2"/>
      <c r="I16" s="2"/>
      <c r="J16" s="2"/>
      <c r="K16" s="2"/>
      <c r="L16" s="2"/>
      <c r="M16" s="2"/>
      <c r="N16" s="2"/>
      <c r="O16" s="2"/>
      <c r="P16" s="2"/>
      <c r="Q16" s="2"/>
      <c r="R16" s="2"/>
      <c r="S16" s="2"/>
      <c r="T16" s="2"/>
      <c r="U16" s="2"/>
      <c r="V16" s="2"/>
    </row>
    <row r="17">
      <c r="A17" s="1" t="s">
        <v>7</v>
      </c>
      <c r="B17" s="2"/>
      <c r="C17" s="2"/>
      <c r="D17" s="2"/>
      <c r="E17" s="2"/>
      <c r="F17" s="2"/>
      <c r="G17" s="2"/>
      <c r="H17" s="2"/>
      <c r="I17" s="2"/>
      <c r="J17" s="2"/>
      <c r="K17" s="2"/>
      <c r="L17" s="2"/>
      <c r="M17" s="2"/>
      <c r="N17" s="2"/>
      <c r="O17" s="2"/>
      <c r="P17" s="2"/>
      <c r="Q17" s="2"/>
      <c r="R17" s="2"/>
      <c r="S17" s="2"/>
      <c r="T17" s="2"/>
      <c r="U17" s="2"/>
      <c r="V17" s="2"/>
    </row>
    <row r="18">
      <c r="A18" s="2"/>
      <c r="B18" s="2"/>
      <c r="C18" s="2"/>
      <c r="D18" s="2"/>
      <c r="E18" s="2"/>
      <c r="F18" s="2"/>
      <c r="G18" s="2"/>
      <c r="H18" s="2"/>
      <c r="I18" s="2"/>
      <c r="J18" s="2"/>
      <c r="K18" s="2"/>
      <c r="L18" s="2"/>
      <c r="M18" s="2"/>
      <c r="N18" s="2"/>
      <c r="O18" s="2"/>
      <c r="P18" s="2"/>
      <c r="Q18" s="2"/>
      <c r="R18" s="2"/>
      <c r="S18" s="2"/>
      <c r="T18" s="2"/>
      <c r="U18" s="2"/>
      <c r="V18" s="2"/>
    </row>
    <row r="19">
      <c r="A19" s="2"/>
      <c r="B19" s="2"/>
      <c r="C19" s="2"/>
      <c r="D19" s="2"/>
      <c r="E19" s="2"/>
      <c r="F19" s="2"/>
      <c r="G19" s="2"/>
      <c r="H19" s="2"/>
      <c r="I19" s="2"/>
      <c r="J19" s="2"/>
      <c r="K19" s="2"/>
      <c r="L19" s="2"/>
      <c r="M19" s="2"/>
      <c r="N19" s="2"/>
      <c r="O19" s="2"/>
      <c r="P19" s="2"/>
      <c r="Q19" s="2"/>
      <c r="R19" s="2"/>
      <c r="S19" s="2"/>
      <c r="T19" s="2"/>
      <c r="U19" s="2"/>
      <c r="V19" s="2"/>
    </row>
    <row r="20">
      <c r="A20" s="2"/>
      <c r="B20" s="2"/>
      <c r="C20" s="2"/>
      <c r="D20" s="2"/>
      <c r="E20" s="2"/>
      <c r="F20" s="2"/>
      <c r="G20" s="2"/>
      <c r="H20" s="2"/>
      <c r="I20" s="2"/>
      <c r="J20" s="2"/>
      <c r="K20" s="2"/>
      <c r="L20" s="2"/>
      <c r="M20" s="2"/>
      <c r="N20" s="2"/>
      <c r="O20" s="2"/>
      <c r="P20" s="2"/>
      <c r="Q20" s="2"/>
      <c r="R20" s="2"/>
      <c r="S20" s="2"/>
      <c r="T20" s="2"/>
      <c r="U20" s="2"/>
      <c r="V20" s="2"/>
    </row>
    <row r="21">
      <c r="A21" s="2"/>
      <c r="B21" s="2"/>
      <c r="C21" s="2"/>
      <c r="D21" s="2"/>
      <c r="E21" s="2"/>
      <c r="F21" s="2"/>
      <c r="G21" s="2"/>
      <c r="H21" s="2"/>
      <c r="I21" s="2"/>
      <c r="J21" s="2"/>
      <c r="K21" s="2"/>
      <c r="L21" s="2"/>
      <c r="M21" s="2"/>
      <c r="N21" s="2"/>
      <c r="O21" s="2"/>
      <c r="P21" s="2"/>
      <c r="Q21" s="2"/>
      <c r="R21" s="2"/>
      <c r="S21" s="2"/>
      <c r="T21" s="2"/>
      <c r="U21" s="2"/>
      <c r="V21" s="2"/>
    </row>
    <row r="22">
      <c r="A22" s="2"/>
      <c r="B22" s="2"/>
      <c r="C22" s="2"/>
      <c r="D22" s="2"/>
      <c r="E22" s="2"/>
      <c r="F22" s="2"/>
      <c r="G22" s="2"/>
      <c r="H22" s="2"/>
      <c r="I22" s="2"/>
      <c r="J22" s="2"/>
      <c r="K22" s="2"/>
      <c r="L22" s="2"/>
      <c r="M22" s="2"/>
      <c r="N22" s="2"/>
      <c r="O22" s="2"/>
      <c r="P22" s="2"/>
      <c r="Q22" s="2"/>
      <c r="R22" s="2"/>
      <c r="S22" s="2"/>
      <c r="T22" s="2"/>
      <c r="U22" s="2"/>
      <c r="V22" s="2"/>
    </row>
    <row r="23">
      <c r="A23" s="2"/>
      <c r="B23" s="2"/>
      <c r="C23" s="2"/>
      <c r="D23" s="2"/>
      <c r="E23" s="2"/>
      <c r="F23" s="2"/>
      <c r="G23" s="2"/>
      <c r="H23" s="2"/>
      <c r="I23" s="2"/>
      <c r="J23" s="2"/>
      <c r="K23" s="2"/>
      <c r="L23" s="2"/>
      <c r="M23" s="2"/>
      <c r="N23" s="2"/>
      <c r="O23" s="2"/>
      <c r="P23" s="2"/>
      <c r="Q23" s="2"/>
      <c r="R23" s="2"/>
      <c r="S23" s="2"/>
      <c r="T23" s="2"/>
      <c r="U23" s="2"/>
      <c r="V23" s="2"/>
    </row>
    <row r="24">
      <c r="A24" s="2"/>
      <c r="B24" s="2"/>
      <c r="C24" s="2"/>
      <c r="D24" s="2"/>
      <c r="E24" s="2"/>
      <c r="F24" s="2"/>
      <c r="G24" s="2"/>
      <c r="H24" s="2"/>
      <c r="I24" s="2"/>
      <c r="J24" s="2"/>
      <c r="K24" s="2"/>
      <c r="L24" s="2"/>
      <c r="M24" s="2"/>
      <c r="N24" s="2"/>
      <c r="O24" s="2"/>
      <c r="P24" s="2"/>
      <c r="Q24" s="2"/>
      <c r="R24" s="2"/>
      <c r="S24" s="2"/>
      <c r="T24" s="2"/>
      <c r="U24" s="2"/>
      <c r="V24" s="2"/>
    </row>
    <row r="25">
      <c r="A25" s="2"/>
      <c r="B25" s="2"/>
      <c r="C25" s="2"/>
      <c r="D25" s="2"/>
      <c r="E25" s="2"/>
      <c r="F25" s="2"/>
      <c r="G25" s="2"/>
      <c r="H25" s="2"/>
      <c r="I25" s="2"/>
      <c r="J25" s="2"/>
      <c r="K25" s="2"/>
      <c r="L25" s="2"/>
      <c r="M25" s="2"/>
      <c r="N25" s="2"/>
      <c r="O25" s="2"/>
      <c r="P25" s="2"/>
      <c r="Q25" s="2"/>
      <c r="R25" s="2"/>
      <c r="S25" s="2"/>
      <c r="T25" s="2"/>
      <c r="U25" s="2"/>
      <c r="V25" s="2"/>
    </row>
    <row r="26">
      <c r="A26" s="2"/>
      <c r="B26" s="2"/>
      <c r="C26" s="2"/>
      <c r="D26" s="2"/>
      <c r="E26" s="2"/>
      <c r="F26" s="2"/>
      <c r="G26" s="2"/>
      <c r="H26" s="2"/>
      <c r="I26" s="2"/>
      <c r="J26" s="2"/>
      <c r="K26" s="2"/>
      <c r="L26" s="2"/>
      <c r="M26" s="2"/>
      <c r="N26" s="2"/>
      <c r="O26" s="2"/>
      <c r="P26" s="2"/>
      <c r="Q26" s="2"/>
      <c r="R26" s="2"/>
      <c r="S26" s="2"/>
      <c r="T26" s="2"/>
      <c r="U26" s="2"/>
      <c r="V26" s="2"/>
    </row>
    <row r="27">
      <c r="A27" s="2"/>
      <c r="B27" s="2"/>
      <c r="C27" s="2"/>
      <c r="D27" s="2"/>
      <c r="E27" s="2"/>
      <c r="F27" s="2"/>
      <c r="G27" s="2"/>
      <c r="H27" s="2"/>
      <c r="I27" s="2"/>
      <c r="J27" s="2"/>
      <c r="K27" s="2"/>
      <c r="L27" s="2"/>
      <c r="M27" s="2"/>
      <c r="N27" s="2"/>
      <c r="O27" s="2"/>
      <c r="P27" s="2"/>
      <c r="Q27" s="2"/>
      <c r="R27" s="2"/>
      <c r="S27" s="2"/>
      <c r="T27" s="2"/>
      <c r="U27" s="2"/>
      <c r="V27" s="2"/>
    </row>
    <row r="28">
      <c r="A28" s="2"/>
      <c r="B28" s="2"/>
      <c r="C28" s="2"/>
      <c r="D28" s="2"/>
      <c r="E28" s="2"/>
      <c r="F28" s="2"/>
      <c r="G28" s="2"/>
      <c r="H28" s="2"/>
      <c r="I28" s="2"/>
      <c r="J28" s="2"/>
      <c r="K28" s="2"/>
      <c r="L28" s="2"/>
      <c r="M28" s="2"/>
      <c r="N28" s="2"/>
      <c r="O28" s="2"/>
      <c r="P28" s="2"/>
      <c r="Q28" s="2"/>
      <c r="R28" s="2"/>
      <c r="S28" s="2"/>
      <c r="T28" s="2"/>
      <c r="U28" s="2"/>
      <c r="V28" s="2"/>
    </row>
    <row r="29">
      <c r="A29" s="2"/>
      <c r="B29" s="2"/>
      <c r="C29" s="2"/>
      <c r="D29" s="2"/>
      <c r="E29" s="2"/>
      <c r="F29" s="2"/>
      <c r="G29" s="2"/>
      <c r="H29" s="2"/>
      <c r="I29" s="2"/>
      <c r="J29" s="2"/>
      <c r="K29" s="2"/>
      <c r="L29" s="2"/>
      <c r="M29" s="2"/>
      <c r="N29" s="2"/>
      <c r="O29" s="2"/>
      <c r="P29" s="2"/>
      <c r="Q29" s="2"/>
      <c r="R29" s="2"/>
      <c r="S29" s="2"/>
      <c r="T29" s="2"/>
      <c r="U29" s="2"/>
      <c r="V29" s="2"/>
    </row>
    <row r="30">
      <c r="A30" s="2"/>
      <c r="B30" s="2"/>
      <c r="C30" s="2"/>
      <c r="D30" s="2"/>
      <c r="E30" s="2"/>
      <c r="F30" s="2"/>
      <c r="G30" s="2"/>
      <c r="H30" s="2"/>
      <c r="I30" s="2"/>
      <c r="J30" s="2"/>
      <c r="K30" s="2"/>
      <c r="L30" s="2"/>
      <c r="M30" s="2"/>
      <c r="N30" s="2"/>
      <c r="O30" s="2"/>
      <c r="P30" s="2"/>
      <c r="Q30" s="2"/>
      <c r="R30" s="2"/>
      <c r="S30" s="2"/>
      <c r="T30" s="2"/>
      <c r="U30" s="2"/>
      <c r="V30" s="2"/>
    </row>
    <row r="31">
      <c r="A31" s="2"/>
      <c r="B31" s="2"/>
      <c r="C31" s="2"/>
      <c r="D31" s="2"/>
      <c r="E31" s="2"/>
      <c r="F31" s="2"/>
      <c r="G31" s="2"/>
      <c r="H31" s="2"/>
      <c r="I31" s="2"/>
      <c r="J31" s="2"/>
      <c r="K31" s="2"/>
      <c r="L31" s="2"/>
      <c r="M31" s="2"/>
      <c r="N31" s="2"/>
      <c r="O31" s="2"/>
      <c r="P31" s="2"/>
      <c r="Q31" s="2"/>
      <c r="R31" s="2"/>
      <c r="S31" s="2"/>
      <c r="T31" s="2"/>
      <c r="U31" s="2"/>
      <c r="V31" s="2"/>
    </row>
    <row r="32">
      <c r="A32" s="2"/>
      <c r="B32" s="2"/>
      <c r="C32" s="2"/>
      <c r="D32" s="2"/>
      <c r="E32" s="2"/>
      <c r="F32" s="2"/>
      <c r="G32" s="2"/>
      <c r="H32" s="2"/>
      <c r="I32" s="2"/>
      <c r="J32" s="2"/>
      <c r="K32" s="2"/>
      <c r="L32" s="2"/>
      <c r="M32" s="2"/>
      <c r="N32" s="2"/>
      <c r="O32" s="2"/>
      <c r="P32" s="2"/>
      <c r="Q32" s="2"/>
      <c r="R32" s="2"/>
      <c r="S32" s="2"/>
      <c r="T32" s="2"/>
      <c r="U32" s="2"/>
      <c r="V32" s="2"/>
    </row>
    <row r="33">
      <c r="A33" s="2"/>
      <c r="B33" s="2"/>
      <c r="C33" s="2"/>
      <c r="D33" s="2"/>
      <c r="E33" s="2"/>
      <c r="F33" s="2"/>
      <c r="G33" s="2"/>
      <c r="H33" s="2"/>
      <c r="I33" s="2"/>
      <c r="J33" s="2"/>
      <c r="K33" s="2"/>
      <c r="L33" s="2"/>
      <c r="M33" s="2"/>
      <c r="N33" s="2"/>
      <c r="O33" s="2"/>
      <c r="P33" s="2"/>
      <c r="Q33" s="2"/>
      <c r="R33" s="2"/>
      <c r="S33" s="2"/>
      <c r="T33" s="2"/>
      <c r="U33" s="2"/>
      <c r="V33" s="2"/>
    </row>
    <row r="34">
      <c r="A34" s="2"/>
      <c r="B34" s="2"/>
      <c r="C34" s="2"/>
      <c r="D34" s="2"/>
      <c r="E34" s="2"/>
      <c r="F34" s="2"/>
      <c r="G34" s="2"/>
      <c r="H34" s="2"/>
      <c r="I34" s="2"/>
      <c r="J34" s="2"/>
      <c r="K34" s="2"/>
      <c r="L34" s="2"/>
      <c r="M34" s="2"/>
      <c r="N34" s="2"/>
      <c r="O34" s="2"/>
      <c r="P34" s="2"/>
      <c r="Q34" s="2"/>
      <c r="R34" s="2"/>
      <c r="S34" s="2"/>
      <c r="T34" s="2"/>
      <c r="U34" s="2"/>
      <c r="V34" s="2"/>
    </row>
    <row r="35">
      <c r="A35" s="2"/>
      <c r="B35" s="2"/>
      <c r="C35" s="2"/>
      <c r="D35" s="2"/>
      <c r="E35" s="2"/>
      <c r="F35" s="2"/>
      <c r="G35" s="2"/>
      <c r="H35" s="2"/>
      <c r="I35" s="2"/>
      <c r="J35" s="2"/>
      <c r="K35" s="2"/>
      <c r="L35" s="2"/>
      <c r="M35" s="2"/>
      <c r="N35" s="2"/>
      <c r="O35" s="2"/>
      <c r="P35" s="2"/>
      <c r="Q35" s="2"/>
      <c r="R35" s="2"/>
      <c r="S35" s="2"/>
      <c r="T35" s="2"/>
      <c r="U35" s="2"/>
      <c r="V35" s="2"/>
    </row>
    <row r="36">
      <c r="A36" s="2"/>
      <c r="B36" s="2"/>
      <c r="C36" s="2"/>
      <c r="D36" s="2"/>
      <c r="E36" s="2"/>
      <c r="F36" s="2"/>
      <c r="G36" s="2"/>
      <c r="H36" s="2"/>
      <c r="I36" s="2"/>
      <c r="J36" s="2"/>
      <c r="K36" s="2"/>
      <c r="L36" s="2"/>
      <c r="M36" s="2"/>
      <c r="N36" s="2"/>
      <c r="O36" s="2"/>
      <c r="P36" s="2"/>
      <c r="Q36" s="2"/>
      <c r="R36" s="2"/>
      <c r="S36" s="2"/>
      <c r="T36" s="2"/>
      <c r="U36" s="2"/>
      <c r="V36" s="2"/>
    </row>
    <row r="37">
      <c r="A37" s="2"/>
      <c r="B37" s="2"/>
      <c r="C37" s="2"/>
      <c r="D37" s="2"/>
      <c r="E37" s="2"/>
      <c r="F37" s="2"/>
      <c r="G37" s="2"/>
      <c r="H37" s="2"/>
      <c r="I37" s="2"/>
      <c r="J37" s="2"/>
      <c r="K37" s="2"/>
      <c r="L37" s="2"/>
      <c r="M37" s="2"/>
      <c r="N37" s="2"/>
      <c r="O37" s="2"/>
      <c r="P37" s="2"/>
      <c r="Q37" s="2"/>
      <c r="R37" s="2"/>
      <c r="S37" s="2"/>
      <c r="T37" s="2"/>
      <c r="U37" s="2"/>
      <c r="V37" s="2"/>
    </row>
    <row r="38">
      <c r="A38" s="2"/>
      <c r="B38" s="2"/>
      <c r="C38" s="2"/>
      <c r="D38" s="2"/>
      <c r="E38" s="2"/>
      <c r="F38" s="2"/>
      <c r="G38" s="2"/>
      <c r="H38" s="2"/>
      <c r="I38" s="2"/>
      <c r="J38" s="2"/>
      <c r="K38" s="2"/>
      <c r="L38" s="2"/>
      <c r="M38" s="2"/>
      <c r="N38" s="2"/>
      <c r="O38" s="2"/>
      <c r="P38" s="2"/>
      <c r="Q38" s="2"/>
      <c r="R38" s="2"/>
      <c r="S38" s="2"/>
      <c r="T38" s="2"/>
      <c r="U38" s="2"/>
      <c r="V38" s="2"/>
    </row>
    <row r="39">
      <c r="A39" s="2"/>
      <c r="B39" s="2"/>
      <c r="C39" s="2"/>
      <c r="D39" s="2"/>
      <c r="E39" s="2"/>
      <c r="F39" s="2"/>
      <c r="G39" s="2"/>
      <c r="H39" s="2"/>
      <c r="I39" s="2"/>
      <c r="J39" s="2"/>
      <c r="K39" s="2"/>
      <c r="L39" s="2"/>
      <c r="M39" s="2"/>
      <c r="N39" s="2"/>
      <c r="O39" s="2"/>
      <c r="P39" s="2"/>
      <c r="Q39" s="2"/>
      <c r="R39" s="2"/>
      <c r="S39" s="2"/>
      <c r="T39" s="2"/>
      <c r="U39" s="2"/>
      <c r="V39" s="2"/>
    </row>
    <row r="40">
      <c r="A40" s="2"/>
      <c r="B40" s="2"/>
      <c r="C40" s="2"/>
      <c r="D40" s="2"/>
      <c r="E40" s="2"/>
      <c r="F40" s="2"/>
      <c r="G40" s="2"/>
      <c r="H40" s="2"/>
      <c r="I40" s="2"/>
      <c r="J40" s="2"/>
      <c r="K40" s="2"/>
      <c r="L40" s="2"/>
      <c r="M40" s="2"/>
      <c r="N40" s="2"/>
      <c r="O40" s="2"/>
      <c r="P40" s="2"/>
      <c r="Q40" s="2"/>
      <c r="R40" s="2"/>
      <c r="S40" s="2"/>
      <c r="T40" s="2"/>
      <c r="U40" s="2"/>
      <c r="V40" s="2"/>
    </row>
    <row r="41">
      <c r="A41" s="2"/>
      <c r="B41" s="2"/>
      <c r="C41" s="2"/>
      <c r="D41" s="2"/>
      <c r="E41" s="2"/>
      <c r="F41" s="2"/>
      <c r="G41" s="2"/>
      <c r="H41" s="2"/>
      <c r="I41" s="2"/>
      <c r="J41" s="2"/>
      <c r="K41" s="2"/>
      <c r="L41" s="2"/>
      <c r="M41" s="2"/>
      <c r="N41" s="2"/>
      <c r="O41" s="2"/>
      <c r="P41" s="2"/>
      <c r="Q41" s="2"/>
      <c r="R41" s="2"/>
      <c r="S41" s="2"/>
      <c r="T41" s="2"/>
      <c r="U41" s="2"/>
      <c r="V41" s="2"/>
    </row>
    <row r="42">
      <c r="A42" s="2"/>
      <c r="B42" s="2"/>
      <c r="C42" s="2"/>
      <c r="D42" s="2"/>
      <c r="E42" s="2"/>
      <c r="F42" s="2"/>
      <c r="G42" s="2"/>
      <c r="H42" s="2"/>
      <c r="I42" s="2"/>
      <c r="J42" s="2"/>
      <c r="K42" s="2"/>
      <c r="L42" s="2"/>
      <c r="M42" s="2"/>
      <c r="N42" s="2"/>
      <c r="O42" s="2"/>
      <c r="P42" s="2"/>
      <c r="Q42" s="2"/>
      <c r="R42" s="2"/>
      <c r="S42" s="2"/>
      <c r="T42" s="2"/>
      <c r="U42" s="2"/>
      <c r="V42" s="2"/>
    </row>
    <row r="43">
      <c r="A43" s="2"/>
      <c r="B43" s="2"/>
      <c r="C43" s="2"/>
      <c r="D43" s="2"/>
      <c r="E43" s="2"/>
      <c r="F43" s="2"/>
      <c r="G43" s="2"/>
      <c r="H43" s="2"/>
      <c r="I43" s="2"/>
      <c r="J43" s="2"/>
      <c r="K43" s="2"/>
      <c r="L43" s="2"/>
      <c r="M43" s="2"/>
      <c r="N43" s="2"/>
      <c r="O43" s="2"/>
      <c r="P43" s="2"/>
      <c r="Q43" s="2"/>
      <c r="R43" s="2"/>
      <c r="S43" s="2"/>
      <c r="T43" s="2"/>
      <c r="U43" s="2"/>
      <c r="V43" s="2"/>
    </row>
    <row r="44">
      <c r="A44" s="2"/>
      <c r="B44" s="2"/>
      <c r="C44" s="2"/>
      <c r="D44" s="2"/>
      <c r="E44" s="2"/>
      <c r="F44" s="2"/>
      <c r="G44" s="2"/>
      <c r="H44" s="2"/>
      <c r="I44" s="2"/>
      <c r="J44" s="2"/>
      <c r="K44" s="2"/>
      <c r="L44" s="2"/>
      <c r="M44" s="2"/>
      <c r="N44" s="2"/>
      <c r="O44" s="2"/>
      <c r="P44" s="2"/>
      <c r="Q44" s="2"/>
      <c r="R44" s="2"/>
      <c r="S44" s="2"/>
      <c r="T44" s="2"/>
      <c r="U44" s="2"/>
      <c r="V44" s="2"/>
    </row>
    <row r="45">
      <c r="A45" s="2"/>
      <c r="B45" s="2"/>
      <c r="C45" s="2"/>
      <c r="D45" s="2"/>
      <c r="E45" s="2"/>
      <c r="F45" s="2"/>
      <c r="G45" s="2"/>
      <c r="H45" s="2"/>
      <c r="I45" s="2"/>
      <c r="J45" s="2"/>
      <c r="K45" s="2"/>
      <c r="L45" s="2"/>
      <c r="M45" s="2"/>
      <c r="N45" s="2"/>
      <c r="O45" s="2"/>
      <c r="P45" s="2"/>
      <c r="Q45" s="2"/>
      <c r="R45" s="2"/>
      <c r="S45" s="2"/>
      <c r="T45" s="2"/>
      <c r="U45" s="2"/>
      <c r="V45" s="2"/>
    </row>
    <row r="46">
      <c r="A46" s="2"/>
      <c r="B46" s="2"/>
      <c r="C46" s="2"/>
      <c r="D46" s="2"/>
      <c r="E46" s="2"/>
      <c r="F46" s="2"/>
      <c r="G46" s="2"/>
      <c r="H46" s="2"/>
      <c r="I46" s="2"/>
      <c r="J46" s="2"/>
      <c r="K46" s="2"/>
      <c r="L46" s="2"/>
      <c r="M46" s="2"/>
      <c r="N46" s="2"/>
      <c r="O46" s="2"/>
      <c r="P46" s="2"/>
      <c r="Q46" s="2"/>
      <c r="R46" s="2"/>
      <c r="S46" s="2"/>
      <c r="T46" s="2"/>
      <c r="U46" s="2"/>
      <c r="V46" s="2"/>
    </row>
    <row r="47">
      <c r="A47" s="2"/>
      <c r="B47" s="2"/>
      <c r="C47" s="2"/>
      <c r="D47" s="2"/>
      <c r="E47" s="2"/>
      <c r="F47" s="2"/>
      <c r="G47" s="2"/>
      <c r="H47" s="2"/>
      <c r="I47" s="2"/>
      <c r="J47" s="2"/>
      <c r="K47" s="2"/>
      <c r="L47" s="2"/>
      <c r="M47" s="2"/>
      <c r="N47" s="2"/>
      <c r="O47" s="2"/>
      <c r="P47" s="2"/>
      <c r="Q47" s="2"/>
      <c r="R47" s="2"/>
      <c r="S47" s="2"/>
      <c r="T47" s="2"/>
      <c r="U47" s="2"/>
      <c r="V47" s="2"/>
    </row>
    <row r="48">
      <c r="A48" s="2"/>
      <c r="B48" s="2"/>
      <c r="C48" s="2"/>
      <c r="D48" s="2"/>
      <c r="E48" s="2"/>
      <c r="F48" s="2"/>
      <c r="G48" s="2"/>
      <c r="H48" s="2"/>
      <c r="I48" s="2"/>
      <c r="J48" s="2"/>
      <c r="K48" s="2"/>
      <c r="L48" s="2"/>
      <c r="M48" s="2"/>
      <c r="N48" s="2"/>
      <c r="O48" s="2"/>
      <c r="P48" s="2"/>
      <c r="Q48" s="2"/>
      <c r="R48" s="2"/>
      <c r="S48" s="2"/>
      <c r="T48" s="2"/>
      <c r="U48" s="2"/>
      <c r="V48" s="2"/>
    </row>
    <row r="49">
      <c r="A49" s="2"/>
      <c r="B49" s="2"/>
      <c r="C49" s="2"/>
      <c r="D49" s="2"/>
      <c r="E49" s="2"/>
      <c r="F49" s="2"/>
      <c r="G49" s="2"/>
      <c r="H49" s="2"/>
      <c r="I49" s="2"/>
      <c r="J49" s="2"/>
      <c r="K49" s="2"/>
      <c r="L49" s="2"/>
      <c r="M49" s="2"/>
      <c r="N49" s="2"/>
      <c r="O49" s="2"/>
      <c r="P49" s="2"/>
      <c r="Q49" s="2"/>
      <c r="R49" s="2"/>
      <c r="S49" s="2"/>
      <c r="T49" s="2"/>
      <c r="U49" s="2"/>
      <c r="V49" s="2"/>
    </row>
    <row r="50">
      <c r="A50" s="2"/>
      <c r="B50" s="2"/>
      <c r="C50" s="2"/>
      <c r="D50" s="2"/>
      <c r="E50" s="2"/>
      <c r="F50" s="2"/>
      <c r="G50" s="2"/>
      <c r="H50" s="2"/>
      <c r="I50" s="2"/>
      <c r="J50" s="2"/>
      <c r="K50" s="2"/>
      <c r="L50" s="2"/>
      <c r="M50" s="2"/>
      <c r="N50" s="2"/>
      <c r="O50" s="2"/>
      <c r="P50" s="2"/>
      <c r="Q50" s="2"/>
      <c r="R50" s="2"/>
      <c r="S50" s="2"/>
      <c r="T50" s="2"/>
      <c r="U50" s="2"/>
      <c r="V50" s="2"/>
    </row>
    <row r="51">
      <c r="A51" s="2"/>
      <c r="B51" s="2"/>
      <c r="C51" s="2"/>
      <c r="D51" s="2"/>
      <c r="E51" s="2"/>
      <c r="F51" s="2"/>
      <c r="G51" s="2"/>
      <c r="H51" s="2"/>
      <c r="I51" s="2"/>
      <c r="J51" s="2"/>
      <c r="K51" s="2"/>
      <c r="L51" s="2"/>
      <c r="M51" s="2"/>
      <c r="N51" s="2"/>
      <c r="O51" s="2"/>
      <c r="P51" s="2"/>
      <c r="Q51" s="2"/>
      <c r="R51" s="2"/>
      <c r="S51" s="2"/>
      <c r="T51" s="2"/>
      <c r="U51" s="2"/>
      <c r="V51" s="2"/>
    </row>
    <row r="52">
      <c r="A52" s="2"/>
      <c r="B52" s="2"/>
      <c r="C52" s="2"/>
      <c r="D52" s="2"/>
      <c r="E52" s="2"/>
      <c r="F52" s="2"/>
      <c r="G52" s="2"/>
      <c r="H52" s="2"/>
      <c r="I52" s="2"/>
      <c r="J52" s="2"/>
      <c r="K52" s="2"/>
      <c r="L52" s="2"/>
      <c r="M52" s="2"/>
      <c r="N52" s="2"/>
      <c r="O52" s="2"/>
      <c r="P52" s="2"/>
      <c r="Q52" s="2"/>
      <c r="R52" s="2"/>
      <c r="S52" s="2"/>
      <c r="T52" s="2"/>
      <c r="U52" s="2"/>
      <c r="V52" s="2"/>
    </row>
    <row r="53">
      <c r="A53" s="2"/>
      <c r="B53" s="2"/>
      <c r="C53" s="2"/>
      <c r="D53" s="2"/>
      <c r="E53" s="2"/>
      <c r="F53" s="2"/>
      <c r="G53" s="2"/>
      <c r="H53" s="2"/>
      <c r="I53" s="2"/>
      <c r="J53" s="2"/>
      <c r="K53" s="2"/>
      <c r="L53" s="2"/>
      <c r="M53" s="2"/>
      <c r="N53" s="2"/>
      <c r="O53" s="2"/>
      <c r="P53" s="2"/>
      <c r="Q53" s="2"/>
      <c r="R53" s="2"/>
      <c r="S53" s="2"/>
      <c r="T53" s="2"/>
      <c r="U53" s="2"/>
      <c r="V53" s="2"/>
    </row>
    <row r="54">
      <c r="A54" s="2"/>
      <c r="B54" s="2"/>
      <c r="C54" s="2"/>
      <c r="D54" s="2"/>
      <c r="E54" s="2"/>
      <c r="F54" s="2"/>
      <c r="G54" s="2"/>
      <c r="H54" s="2"/>
      <c r="I54" s="2"/>
      <c r="J54" s="2"/>
      <c r="K54" s="2"/>
      <c r="L54" s="2"/>
      <c r="M54" s="2"/>
      <c r="N54" s="2"/>
      <c r="O54" s="2"/>
      <c r="P54" s="2"/>
      <c r="Q54" s="2"/>
      <c r="R54" s="2"/>
      <c r="S54" s="2"/>
      <c r="T54" s="2"/>
      <c r="U54" s="2"/>
      <c r="V54" s="2"/>
    </row>
    <row r="55">
      <c r="A55" s="2"/>
      <c r="B55" s="2"/>
      <c r="C55" s="2"/>
      <c r="D55" s="2"/>
      <c r="E55" s="2"/>
      <c r="F55" s="2"/>
      <c r="G55" s="2"/>
      <c r="H55" s="2"/>
      <c r="I55" s="2"/>
      <c r="J55" s="2"/>
      <c r="K55" s="2"/>
      <c r="L55" s="2"/>
      <c r="M55" s="2"/>
      <c r="N55" s="2"/>
      <c r="O55" s="2"/>
      <c r="P55" s="2"/>
      <c r="Q55" s="2"/>
      <c r="R55" s="2"/>
      <c r="S55" s="2"/>
      <c r="T55" s="2"/>
      <c r="U55" s="2"/>
      <c r="V55" s="2"/>
    </row>
    <row r="56">
      <c r="A56" s="2"/>
      <c r="B56" s="2"/>
      <c r="C56" s="2"/>
      <c r="D56" s="2"/>
      <c r="E56" s="2"/>
      <c r="F56" s="2"/>
      <c r="G56" s="2"/>
      <c r="H56" s="2"/>
      <c r="I56" s="2"/>
      <c r="J56" s="2"/>
      <c r="K56" s="2"/>
      <c r="L56" s="2"/>
      <c r="M56" s="2"/>
      <c r="N56" s="2"/>
      <c r="O56" s="2"/>
      <c r="P56" s="2"/>
      <c r="Q56" s="2"/>
      <c r="R56" s="2"/>
      <c r="S56" s="2"/>
      <c r="T56" s="2"/>
      <c r="U56" s="2"/>
      <c r="V56" s="2"/>
    </row>
    <row r="57">
      <c r="A57" s="2"/>
      <c r="B57" s="2"/>
      <c r="C57" s="2"/>
      <c r="D57" s="2"/>
      <c r="E57" s="2"/>
      <c r="F57" s="2"/>
      <c r="G57" s="2"/>
      <c r="H57" s="2"/>
      <c r="I57" s="2"/>
      <c r="J57" s="2"/>
      <c r="K57" s="2"/>
      <c r="L57" s="2"/>
      <c r="M57" s="2"/>
      <c r="N57" s="2"/>
      <c r="O57" s="2"/>
      <c r="P57" s="2"/>
      <c r="Q57" s="2"/>
      <c r="R57" s="2"/>
      <c r="S57" s="2"/>
      <c r="T57" s="2"/>
      <c r="U57" s="2"/>
      <c r="V57" s="2"/>
    </row>
    <row r="58">
      <c r="A58" s="2"/>
      <c r="B58" s="2"/>
      <c r="C58" s="2"/>
      <c r="D58" s="2"/>
      <c r="E58" s="2"/>
      <c r="F58" s="2"/>
      <c r="G58" s="2"/>
      <c r="H58" s="2"/>
      <c r="I58" s="2"/>
      <c r="J58" s="2"/>
      <c r="K58" s="2"/>
      <c r="L58" s="2"/>
      <c r="M58" s="2"/>
      <c r="N58" s="2"/>
      <c r="O58" s="2"/>
      <c r="P58" s="2"/>
      <c r="Q58" s="2"/>
      <c r="R58" s="2"/>
      <c r="S58" s="2"/>
      <c r="T58" s="2"/>
      <c r="U58" s="2"/>
      <c r="V58" s="2"/>
    </row>
    <row r="59">
      <c r="A59" s="2"/>
      <c r="B59" s="2"/>
      <c r="C59" s="2"/>
      <c r="D59" s="2"/>
      <c r="E59" s="2"/>
      <c r="F59" s="2"/>
      <c r="G59" s="2"/>
      <c r="H59" s="2"/>
      <c r="I59" s="2"/>
      <c r="J59" s="2"/>
      <c r="K59" s="2"/>
      <c r="L59" s="2"/>
      <c r="M59" s="2"/>
      <c r="N59" s="2"/>
      <c r="O59" s="2"/>
      <c r="P59" s="2"/>
      <c r="Q59" s="2"/>
      <c r="R59" s="2"/>
      <c r="S59" s="2"/>
      <c r="T59" s="2"/>
      <c r="U59" s="2"/>
      <c r="V59" s="2"/>
    </row>
    <row r="60">
      <c r="A60" s="2"/>
      <c r="B60" s="2"/>
      <c r="C60" s="2"/>
      <c r="D60" s="2"/>
      <c r="E60" s="2"/>
      <c r="F60" s="2"/>
      <c r="G60" s="2"/>
      <c r="H60" s="2"/>
      <c r="I60" s="2"/>
      <c r="J60" s="2"/>
      <c r="K60" s="2"/>
      <c r="L60" s="2"/>
      <c r="M60" s="2"/>
      <c r="N60" s="2"/>
      <c r="O60" s="2"/>
      <c r="P60" s="2"/>
      <c r="Q60" s="2"/>
      <c r="R60" s="2"/>
      <c r="S60" s="2"/>
      <c r="T60" s="2"/>
      <c r="U60" s="2"/>
      <c r="V60" s="2"/>
    </row>
    <row r="61">
      <c r="A61" s="2"/>
      <c r="B61" s="2"/>
      <c r="C61" s="2"/>
      <c r="D61" s="2"/>
      <c r="E61" s="2"/>
      <c r="F61" s="2"/>
      <c r="G61" s="2"/>
      <c r="H61" s="2"/>
      <c r="I61" s="2"/>
      <c r="J61" s="2"/>
      <c r="K61" s="2"/>
      <c r="L61" s="2"/>
      <c r="M61" s="2"/>
      <c r="N61" s="2"/>
      <c r="O61" s="2"/>
      <c r="P61" s="2"/>
      <c r="Q61" s="2"/>
      <c r="R61" s="2"/>
      <c r="S61" s="2"/>
      <c r="T61" s="2"/>
      <c r="U61" s="2"/>
      <c r="V61" s="2"/>
    </row>
    <row r="62">
      <c r="A62" s="2"/>
      <c r="B62" s="2"/>
      <c r="C62" s="2"/>
      <c r="D62" s="2"/>
      <c r="E62" s="2"/>
      <c r="F62" s="2"/>
      <c r="G62" s="2"/>
      <c r="H62" s="2"/>
      <c r="I62" s="2"/>
      <c r="J62" s="2"/>
      <c r="K62" s="2"/>
      <c r="L62" s="2"/>
      <c r="M62" s="2"/>
      <c r="N62" s="2"/>
      <c r="O62" s="2"/>
      <c r="P62" s="2"/>
      <c r="Q62" s="2"/>
      <c r="R62" s="2"/>
      <c r="S62" s="2"/>
      <c r="T62" s="2"/>
      <c r="U62" s="2"/>
      <c r="V62" s="2"/>
    </row>
    <row r="63">
      <c r="A63" s="2"/>
      <c r="B63" s="2"/>
      <c r="C63" s="2"/>
      <c r="D63" s="2"/>
      <c r="E63" s="2"/>
      <c r="F63" s="2"/>
      <c r="G63" s="2"/>
      <c r="H63" s="2"/>
      <c r="I63" s="2"/>
      <c r="J63" s="2"/>
      <c r="K63" s="2"/>
      <c r="L63" s="2"/>
      <c r="M63" s="2"/>
      <c r="N63" s="2"/>
      <c r="O63" s="2"/>
      <c r="P63" s="2"/>
      <c r="Q63" s="2"/>
      <c r="R63" s="2"/>
      <c r="S63" s="2"/>
      <c r="T63" s="2"/>
      <c r="U63" s="2"/>
      <c r="V63" s="2"/>
    </row>
    <row r="64">
      <c r="A64" s="2"/>
      <c r="B64" s="2"/>
      <c r="C64" s="2"/>
      <c r="D64" s="2"/>
      <c r="E64" s="2"/>
      <c r="F64" s="2"/>
      <c r="G64" s="2"/>
      <c r="H64" s="2"/>
      <c r="I64" s="2"/>
      <c r="J64" s="2"/>
      <c r="K64" s="2"/>
      <c r="L64" s="2"/>
      <c r="M64" s="2"/>
      <c r="N64" s="2"/>
      <c r="O64" s="2"/>
      <c r="P64" s="2"/>
      <c r="Q64" s="2"/>
      <c r="R64" s="2"/>
      <c r="S64" s="2"/>
      <c r="T64" s="2"/>
      <c r="U64" s="2"/>
      <c r="V64" s="2"/>
    </row>
    <row r="65">
      <c r="A65" s="2"/>
      <c r="B65" s="2"/>
      <c r="C65" s="2"/>
      <c r="D65" s="2"/>
      <c r="E65" s="2"/>
      <c r="F65" s="2"/>
      <c r="G65" s="2"/>
      <c r="H65" s="2"/>
      <c r="I65" s="2"/>
      <c r="J65" s="2"/>
      <c r="K65" s="2"/>
      <c r="L65" s="2"/>
      <c r="M65" s="2"/>
      <c r="N65" s="2"/>
      <c r="O65" s="2"/>
      <c r="P65" s="2"/>
      <c r="Q65" s="2"/>
      <c r="R65" s="2"/>
      <c r="S65" s="2"/>
      <c r="T65" s="2"/>
      <c r="U65" s="2"/>
      <c r="V65" s="2"/>
    </row>
    <row r="66">
      <c r="A66" s="2"/>
      <c r="B66" s="2"/>
      <c r="C66" s="2"/>
      <c r="D66" s="2"/>
      <c r="E66" s="2"/>
      <c r="F66" s="2"/>
      <c r="G66" s="2"/>
      <c r="H66" s="2"/>
      <c r="I66" s="2"/>
      <c r="J66" s="2"/>
      <c r="K66" s="2"/>
      <c r="L66" s="2"/>
      <c r="M66" s="2"/>
      <c r="N66" s="2"/>
      <c r="O66" s="2"/>
      <c r="P66" s="2"/>
      <c r="Q66" s="2"/>
      <c r="R66" s="2"/>
      <c r="S66" s="2"/>
      <c r="T66" s="2"/>
      <c r="U66" s="2"/>
      <c r="V66" s="2"/>
    </row>
    <row r="67">
      <c r="A67" s="2"/>
      <c r="B67" s="2"/>
      <c r="C67" s="2"/>
      <c r="D67" s="2"/>
      <c r="E67" s="2"/>
      <c r="F67" s="2"/>
      <c r="G67" s="2"/>
      <c r="H67" s="2"/>
      <c r="I67" s="2"/>
      <c r="J67" s="2"/>
      <c r="K67" s="2"/>
      <c r="L67" s="2"/>
      <c r="M67" s="2"/>
      <c r="N67" s="2"/>
      <c r="O67" s="2"/>
      <c r="P67" s="2"/>
      <c r="Q67" s="2"/>
      <c r="R67" s="2"/>
      <c r="S67" s="2"/>
      <c r="T67" s="2"/>
      <c r="U67" s="2"/>
      <c r="V67" s="2"/>
    </row>
    <row r="68">
      <c r="A68" s="2"/>
      <c r="B68" s="2"/>
      <c r="C68" s="2"/>
      <c r="D68" s="2"/>
      <c r="E68" s="2"/>
      <c r="F68" s="2"/>
      <c r="G68" s="2"/>
      <c r="H68" s="2"/>
      <c r="I68" s="2"/>
      <c r="J68" s="2"/>
      <c r="K68" s="2"/>
      <c r="L68" s="2"/>
      <c r="M68" s="2"/>
      <c r="N68" s="2"/>
      <c r="O68" s="2"/>
      <c r="P68" s="2"/>
      <c r="Q68" s="2"/>
      <c r="R68" s="2"/>
      <c r="S68" s="2"/>
      <c r="T68" s="2"/>
      <c r="U68" s="2"/>
      <c r="V68" s="2"/>
    </row>
    <row r="69">
      <c r="A69" s="2"/>
      <c r="B69" s="2"/>
      <c r="C69" s="2"/>
      <c r="D69" s="2"/>
      <c r="E69" s="2"/>
      <c r="F69" s="2"/>
      <c r="G69" s="2"/>
      <c r="H69" s="2"/>
      <c r="I69" s="2"/>
      <c r="J69" s="2"/>
      <c r="K69" s="2"/>
      <c r="L69" s="2"/>
      <c r="M69" s="2"/>
      <c r="N69" s="2"/>
      <c r="O69" s="2"/>
      <c r="P69" s="2"/>
      <c r="Q69" s="2"/>
      <c r="R69" s="2"/>
      <c r="S69" s="2"/>
      <c r="T69" s="2"/>
      <c r="U69" s="2"/>
      <c r="V69" s="2"/>
    </row>
    <row r="70">
      <c r="A70" s="2"/>
      <c r="B70" s="2"/>
      <c r="C70" s="2"/>
      <c r="D70" s="2"/>
      <c r="E70" s="2"/>
      <c r="F70" s="2"/>
      <c r="G70" s="2"/>
      <c r="H70" s="2"/>
      <c r="I70" s="2"/>
      <c r="J70" s="2"/>
      <c r="K70" s="2"/>
      <c r="L70" s="2"/>
      <c r="M70" s="2"/>
      <c r="N70" s="2"/>
      <c r="O70" s="2"/>
      <c r="P70" s="2"/>
      <c r="Q70" s="2"/>
      <c r="R70" s="2"/>
      <c r="S70" s="2"/>
      <c r="T70" s="2"/>
      <c r="U70" s="2"/>
      <c r="V70" s="2"/>
    </row>
    <row r="71">
      <c r="A71" s="2"/>
      <c r="B71" s="2"/>
      <c r="C71" s="2"/>
      <c r="D71" s="2"/>
      <c r="E71" s="2"/>
      <c r="F71" s="2"/>
      <c r="G71" s="2"/>
      <c r="H71" s="2"/>
      <c r="I71" s="2"/>
      <c r="J71" s="2"/>
      <c r="K71" s="2"/>
      <c r="L71" s="2"/>
      <c r="M71" s="2"/>
      <c r="N71" s="2"/>
      <c r="O71" s="2"/>
      <c r="P71" s="2"/>
      <c r="Q71" s="2"/>
      <c r="R71" s="2"/>
      <c r="S71" s="2"/>
      <c r="T71" s="2"/>
      <c r="U71" s="2"/>
      <c r="V71" s="2"/>
    </row>
    <row r="72">
      <c r="A72" s="2"/>
      <c r="B72" s="2"/>
      <c r="C72" s="2"/>
      <c r="D72" s="2"/>
      <c r="E72" s="2"/>
      <c r="F72" s="2"/>
      <c r="G72" s="2"/>
      <c r="H72" s="2"/>
      <c r="I72" s="2"/>
      <c r="J72" s="2"/>
      <c r="K72" s="2"/>
      <c r="L72" s="2"/>
      <c r="M72" s="2"/>
      <c r="N72" s="2"/>
      <c r="O72" s="2"/>
      <c r="P72" s="2"/>
      <c r="Q72" s="2"/>
      <c r="R72" s="2"/>
      <c r="S72" s="2"/>
      <c r="T72" s="2"/>
      <c r="U72" s="2"/>
      <c r="V72" s="2"/>
    </row>
    <row r="73">
      <c r="A73" s="2"/>
      <c r="B73" s="2"/>
      <c r="C73" s="2"/>
      <c r="D73" s="2"/>
      <c r="E73" s="2"/>
      <c r="F73" s="2"/>
      <c r="G73" s="2"/>
      <c r="H73" s="2"/>
      <c r="I73" s="2"/>
      <c r="J73" s="2"/>
      <c r="K73" s="2"/>
      <c r="L73" s="2"/>
      <c r="M73" s="2"/>
      <c r="N73" s="2"/>
      <c r="O73" s="2"/>
      <c r="P73" s="2"/>
      <c r="Q73" s="2"/>
      <c r="R73" s="2"/>
      <c r="S73" s="2"/>
      <c r="T73" s="2"/>
      <c r="U73" s="2"/>
      <c r="V73" s="2"/>
    </row>
    <row r="74">
      <c r="A74" s="2"/>
      <c r="B74" s="2"/>
      <c r="C74" s="2"/>
      <c r="D74" s="2"/>
      <c r="E74" s="2"/>
      <c r="F74" s="2"/>
      <c r="G74" s="2"/>
      <c r="H74" s="2"/>
      <c r="I74" s="2"/>
      <c r="J74" s="2"/>
      <c r="K74" s="2"/>
      <c r="L74" s="2"/>
      <c r="M74" s="2"/>
      <c r="N74" s="2"/>
      <c r="O74" s="2"/>
      <c r="P74" s="2"/>
      <c r="Q74" s="2"/>
      <c r="R74" s="2"/>
      <c r="S74" s="2"/>
      <c r="T74" s="2"/>
      <c r="U74" s="2"/>
      <c r="V74" s="2"/>
    </row>
    <row r="75">
      <c r="A75" s="2"/>
      <c r="B75" s="2"/>
      <c r="C75" s="2"/>
      <c r="D75" s="2"/>
      <c r="E75" s="2"/>
      <c r="F75" s="2"/>
      <c r="G75" s="2"/>
      <c r="H75" s="2"/>
      <c r="I75" s="2"/>
      <c r="J75" s="2"/>
      <c r="K75" s="2"/>
      <c r="L75" s="2"/>
      <c r="M75" s="2"/>
      <c r="N75" s="2"/>
      <c r="O75" s="2"/>
      <c r="P75" s="2"/>
      <c r="Q75" s="2"/>
      <c r="R75" s="2"/>
      <c r="S75" s="2"/>
      <c r="T75" s="2"/>
      <c r="U75" s="2"/>
      <c r="V75" s="2"/>
    </row>
    <row r="76">
      <c r="A76" s="2"/>
      <c r="B76" s="2"/>
      <c r="C76" s="2"/>
      <c r="D76" s="2"/>
      <c r="E76" s="2"/>
      <c r="F76" s="2"/>
      <c r="G76" s="2"/>
      <c r="H76" s="2"/>
      <c r="I76" s="2"/>
      <c r="J76" s="2"/>
      <c r="K76" s="2"/>
      <c r="L76" s="2"/>
      <c r="M76" s="2"/>
      <c r="N76" s="2"/>
      <c r="O76" s="2"/>
      <c r="P76" s="2"/>
      <c r="Q76" s="2"/>
      <c r="R76" s="2"/>
      <c r="S76" s="2"/>
      <c r="T76" s="2"/>
      <c r="U76" s="2"/>
      <c r="V76" s="2"/>
    </row>
    <row r="77">
      <c r="A77" s="2"/>
      <c r="B77" s="2"/>
      <c r="C77" s="2"/>
      <c r="D77" s="2"/>
      <c r="E77" s="2"/>
      <c r="F77" s="2"/>
      <c r="G77" s="2"/>
      <c r="H77" s="2"/>
      <c r="I77" s="2"/>
      <c r="J77" s="2"/>
      <c r="K77" s="2"/>
      <c r="L77" s="2"/>
      <c r="M77" s="2"/>
      <c r="N77" s="2"/>
      <c r="O77" s="2"/>
      <c r="P77" s="2"/>
      <c r="Q77" s="2"/>
      <c r="R77" s="2"/>
      <c r="S77" s="2"/>
      <c r="T77" s="2"/>
      <c r="U77" s="2"/>
      <c r="V77" s="2"/>
    </row>
    <row r="78">
      <c r="A78" s="2"/>
      <c r="B78" s="2"/>
      <c r="C78" s="2"/>
      <c r="D78" s="2"/>
      <c r="E78" s="2"/>
      <c r="F78" s="2"/>
      <c r="G78" s="2"/>
      <c r="H78" s="2"/>
      <c r="I78" s="2"/>
      <c r="J78" s="2"/>
      <c r="K78" s="2"/>
      <c r="L78" s="2"/>
      <c r="M78" s="2"/>
      <c r="N78" s="2"/>
      <c r="O78" s="2"/>
      <c r="P78" s="2"/>
      <c r="Q78" s="2"/>
      <c r="R78" s="2"/>
      <c r="S78" s="2"/>
      <c r="T78" s="2"/>
      <c r="U78" s="2"/>
      <c r="V78" s="2"/>
    </row>
    <row r="79">
      <c r="A79" s="2"/>
      <c r="B79" s="2"/>
      <c r="C79" s="2"/>
      <c r="D79" s="2"/>
      <c r="E79" s="2"/>
      <c r="F79" s="2"/>
      <c r="G79" s="2"/>
      <c r="H79" s="2"/>
      <c r="I79" s="2"/>
      <c r="J79" s="2"/>
      <c r="K79" s="2"/>
      <c r="L79" s="2"/>
      <c r="M79" s="2"/>
      <c r="N79" s="2"/>
      <c r="O79" s="2"/>
      <c r="P79" s="2"/>
      <c r="Q79" s="2"/>
      <c r="R79" s="2"/>
      <c r="S79" s="2"/>
      <c r="T79" s="2"/>
      <c r="U79" s="2"/>
      <c r="V79" s="2"/>
    </row>
    <row r="80">
      <c r="A80" s="2"/>
      <c r="B80" s="2"/>
      <c r="C80" s="2"/>
      <c r="D80" s="2"/>
      <c r="E80" s="2"/>
      <c r="F80" s="2"/>
      <c r="G80" s="2"/>
      <c r="H80" s="2"/>
      <c r="I80" s="2"/>
      <c r="J80" s="2"/>
      <c r="K80" s="2"/>
      <c r="L80" s="2"/>
      <c r="M80" s="2"/>
      <c r="N80" s="2"/>
      <c r="O80" s="2"/>
      <c r="P80" s="2"/>
      <c r="Q80" s="2"/>
      <c r="R80" s="2"/>
      <c r="S80" s="2"/>
      <c r="T80" s="2"/>
      <c r="U80" s="2"/>
      <c r="V80" s="2"/>
    </row>
    <row r="81">
      <c r="A81" s="2"/>
      <c r="B81" s="2"/>
      <c r="C81" s="2"/>
      <c r="D81" s="2"/>
      <c r="E81" s="2"/>
      <c r="F81" s="2"/>
      <c r="G81" s="2"/>
      <c r="H81" s="2"/>
      <c r="I81" s="2"/>
      <c r="J81" s="2"/>
      <c r="K81" s="2"/>
      <c r="L81" s="2"/>
      <c r="M81" s="2"/>
      <c r="N81" s="2"/>
      <c r="O81" s="2"/>
      <c r="P81" s="2"/>
      <c r="Q81" s="2"/>
      <c r="R81" s="2"/>
      <c r="S81" s="2"/>
      <c r="T81" s="2"/>
      <c r="U81" s="2"/>
      <c r="V81" s="2"/>
    </row>
    <row r="82">
      <c r="A82" s="2"/>
      <c r="B82" s="2"/>
      <c r="C82" s="2"/>
      <c r="D82" s="2"/>
      <c r="E82" s="2"/>
      <c r="F82" s="2"/>
      <c r="G82" s="2"/>
      <c r="H82" s="2"/>
      <c r="I82" s="2"/>
      <c r="J82" s="2"/>
      <c r="K82" s="2"/>
      <c r="L82" s="2"/>
      <c r="M82" s="2"/>
      <c r="N82" s="2"/>
      <c r="O82" s="2"/>
      <c r="P82" s="2"/>
      <c r="Q82" s="2"/>
      <c r="R82" s="2"/>
      <c r="S82" s="2"/>
      <c r="T82" s="2"/>
      <c r="U82" s="2"/>
      <c r="V82" s="2"/>
    </row>
    <row r="83">
      <c r="A83" s="2"/>
      <c r="B83" s="2"/>
      <c r="C83" s="2"/>
      <c r="D83" s="2"/>
      <c r="E83" s="2"/>
      <c r="F83" s="2"/>
      <c r="G83" s="2"/>
      <c r="H83" s="2"/>
      <c r="I83" s="2"/>
      <c r="J83" s="2"/>
      <c r="K83" s="2"/>
      <c r="L83" s="2"/>
      <c r="M83" s="2"/>
      <c r="N83" s="2"/>
      <c r="O83" s="2"/>
      <c r="P83" s="2"/>
      <c r="Q83" s="2"/>
      <c r="R83" s="2"/>
      <c r="S83" s="2"/>
      <c r="T83" s="2"/>
      <c r="U83" s="2"/>
      <c r="V83" s="2"/>
    </row>
    <row r="84">
      <c r="A84" s="2"/>
      <c r="B84" s="2"/>
      <c r="C84" s="2"/>
      <c r="D84" s="2"/>
      <c r="E84" s="2"/>
      <c r="F84" s="2"/>
      <c r="G84" s="2"/>
      <c r="H84" s="2"/>
      <c r="I84" s="2"/>
      <c r="J84" s="2"/>
      <c r="K84" s="2"/>
      <c r="L84" s="2"/>
      <c r="M84" s="2"/>
      <c r="N84" s="2"/>
      <c r="O84" s="2"/>
      <c r="P84" s="2"/>
      <c r="Q84" s="2"/>
      <c r="R84" s="2"/>
      <c r="S84" s="2"/>
      <c r="T84" s="2"/>
      <c r="U84" s="2"/>
      <c r="V84" s="2"/>
    </row>
    <row r="85">
      <c r="A85" s="2"/>
      <c r="B85" s="2"/>
      <c r="C85" s="2"/>
      <c r="D85" s="2"/>
      <c r="E85" s="2"/>
      <c r="F85" s="2"/>
      <c r="G85" s="2"/>
      <c r="H85" s="2"/>
      <c r="I85" s="2"/>
      <c r="J85" s="2"/>
      <c r="K85" s="2"/>
      <c r="L85" s="2"/>
      <c r="M85" s="2"/>
      <c r="N85" s="2"/>
      <c r="O85" s="2"/>
      <c r="P85" s="2"/>
      <c r="Q85" s="2"/>
      <c r="R85" s="2"/>
      <c r="S85" s="2"/>
      <c r="T85" s="2"/>
      <c r="U85" s="2"/>
      <c r="V85" s="2"/>
    </row>
    <row r="86">
      <c r="A86" s="2"/>
      <c r="B86" s="2"/>
      <c r="C86" s="2"/>
      <c r="D86" s="2"/>
      <c r="E86" s="2"/>
      <c r="F86" s="2"/>
      <c r="G86" s="2"/>
      <c r="H86" s="2"/>
      <c r="I86" s="2"/>
      <c r="J86" s="2"/>
      <c r="K86" s="2"/>
      <c r="L86" s="2"/>
      <c r="M86" s="2"/>
      <c r="N86" s="2"/>
      <c r="O86" s="2"/>
      <c r="P86" s="2"/>
      <c r="Q86" s="2"/>
      <c r="R86" s="2"/>
      <c r="S86" s="2"/>
      <c r="T86" s="2"/>
      <c r="U86" s="2"/>
      <c r="V86" s="2"/>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71"/>
    <col customWidth="1" min="2" max="2" width="120.71"/>
    <col customWidth="1" min="3" max="26" width="8.71"/>
  </cols>
  <sheetData>
    <row r="1">
      <c r="A1" s="4" t="s">
        <v>8</v>
      </c>
    </row>
    <row r="3">
      <c r="A3" s="5" t="s">
        <v>9</v>
      </c>
      <c r="B3" s="6" t="s">
        <v>10</v>
      </c>
    </row>
    <row r="6">
      <c r="A6" s="5" t="s">
        <v>11</v>
      </c>
      <c r="B6" s="6" t="s">
        <v>12</v>
      </c>
    </row>
    <row r="8">
      <c r="A8" s="5" t="s">
        <v>13</v>
      </c>
      <c r="B8" s="6" t="s">
        <v>14</v>
      </c>
    </row>
    <row r="10">
      <c r="A10" s="5" t="s">
        <v>15</v>
      </c>
      <c r="B10" s="6" t="s">
        <v>16</v>
      </c>
    </row>
    <row r="13">
      <c r="A13" s="5" t="s">
        <v>17</v>
      </c>
      <c r="B13" s="6" t="s">
        <v>18</v>
      </c>
    </row>
    <row r="15" ht="15.75" customHeight="1"/>
    <row r="16" ht="15.75" customHeight="1">
      <c r="A16" s="5" t="s">
        <v>19</v>
      </c>
      <c r="B16" s="6" t="s">
        <v>20</v>
      </c>
    </row>
    <row r="17" ht="15.75" customHeight="1"/>
    <row r="18" ht="15.75" customHeight="1">
      <c r="A18" s="5" t="s">
        <v>21</v>
      </c>
      <c r="B18" s="7" t="s">
        <v>22</v>
      </c>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71"/>
    <col customWidth="1" min="2" max="6" width="16.71"/>
    <col customWidth="1" min="7" max="7" width="22.86"/>
    <col customWidth="1" min="8" max="9" width="16.71"/>
    <col customWidth="1" min="10" max="10" width="21.0"/>
    <col customWidth="1" min="11" max="11" width="16.71"/>
    <col customWidth="1" min="12" max="12" width="21.14"/>
    <col customWidth="1" min="13" max="26" width="16.71"/>
    <col customWidth="1" min="27" max="28" width="40.71"/>
    <col customWidth="1" min="29" max="402" width="8.71"/>
  </cols>
  <sheetData>
    <row r="1">
      <c r="A1" s="4" t="s">
        <v>23</v>
      </c>
      <c r="E1" s="7" t="s">
        <v>24</v>
      </c>
      <c r="AA1" s="5" t="s">
        <v>25</v>
      </c>
    </row>
    <row r="3" ht="15.75" customHeight="1">
      <c r="A3" s="8" t="s">
        <v>26</v>
      </c>
      <c r="G3" s="8" t="s">
        <v>27</v>
      </c>
      <c r="AA3" s="9" t="s">
        <v>28</v>
      </c>
    </row>
    <row r="4" ht="15.75" customHeight="1">
      <c r="A4" s="10" t="s">
        <v>29</v>
      </c>
      <c r="B4" s="10">
        <v>2026.0</v>
      </c>
      <c r="G4" s="10" t="s">
        <v>30</v>
      </c>
      <c r="H4" s="11">
        <f>B8*E8 + B9*E9 + B10*E10 + B11*E11</f>
        <v>0.059</v>
      </c>
      <c r="AA4" s="10" t="s">
        <v>31</v>
      </c>
      <c r="AB4" s="6" t="s">
        <v>32</v>
      </c>
    </row>
    <row r="5" ht="15.75" customHeight="1">
      <c r="A5" s="10" t="s">
        <v>33</v>
      </c>
      <c r="B5" s="12">
        <v>110000.0</v>
      </c>
      <c r="AA5" s="10" t="s">
        <v>34</v>
      </c>
      <c r="AB5" s="6" t="s">
        <v>35</v>
      </c>
    </row>
    <row r="6" ht="15.75" customHeight="1">
      <c r="AA6" s="10" t="s">
        <v>36</v>
      </c>
      <c r="AB6" s="6" t="s">
        <v>37</v>
      </c>
    </row>
    <row r="7" ht="15.75" customHeight="1">
      <c r="A7" s="13" t="s">
        <v>38</v>
      </c>
      <c r="D7" s="10" t="s">
        <v>39</v>
      </c>
      <c r="AA7" s="10" t="s">
        <v>40</v>
      </c>
      <c r="AB7" s="6" t="s">
        <v>41</v>
      </c>
    </row>
    <row r="8" ht="15.75" customHeight="1">
      <c r="A8" s="10" t="s">
        <v>42</v>
      </c>
      <c r="B8" s="11">
        <v>0.06</v>
      </c>
      <c r="D8" s="10" t="s">
        <v>43</v>
      </c>
      <c r="E8" s="14">
        <v>0.35</v>
      </c>
      <c r="AA8" s="10" t="s">
        <v>44</v>
      </c>
      <c r="AB8" s="6" t="s">
        <v>45</v>
      </c>
    </row>
    <row r="9" ht="15.75" customHeight="1">
      <c r="A9" s="10" t="s">
        <v>46</v>
      </c>
      <c r="B9" s="11">
        <v>0.05</v>
      </c>
      <c r="D9" s="10" t="s">
        <v>47</v>
      </c>
      <c r="E9" s="11">
        <v>0.3</v>
      </c>
      <c r="AA9" s="10" t="s">
        <v>48</v>
      </c>
      <c r="AB9" s="6" t="s">
        <v>49</v>
      </c>
    </row>
    <row r="10" ht="15.75" customHeight="1">
      <c r="A10" s="10" t="s">
        <v>50</v>
      </c>
      <c r="B10" s="11">
        <v>0.03</v>
      </c>
      <c r="D10" s="10" t="s">
        <v>51</v>
      </c>
      <c r="E10" s="11">
        <v>0.1</v>
      </c>
      <c r="AA10" s="10" t="s">
        <v>52</v>
      </c>
      <c r="AB10" s="6" t="s">
        <v>53</v>
      </c>
    </row>
    <row r="11" ht="15.75" customHeight="1">
      <c r="A11" s="10" t="s">
        <v>54</v>
      </c>
      <c r="B11" s="11">
        <v>0.08</v>
      </c>
      <c r="D11" s="10" t="s">
        <v>55</v>
      </c>
      <c r="E11" s="14">
        <v>0.25</v>
      </c>
      <c r="AA11" s="10" t="s">
        <v>56</v>
      </c>
      <c r="AB11" s="6" t="s">
        <v>57</v>
      </c>
    </row>
    <row r="12" ht="15.75" customHeight="1">
      <c r="D12" s="13" t="s">
        <v>58</v>
      </c>
      <c r="E12" s="15">
        <f>E8+E9+E10+E11</f>
        <v>1</v>
      </c>
      <c r="F12" s="7" t="s">
        <v>59</v>
      </c>
      <c r="AA12" s="10" t="s">
        <v>60</v>
      </c>
      <c r="AB12" s="6" t="s">
        <v>61</v>
      </c>
    </row>
    <row r="13">
      <c r="A13" s="13" t="s">
        <v>62</v>
      </c>
      <c r="AA13" s="10" t="s">
        <v>63</v>
      </c>
      <c r="AB13" s="6" t="s">
        <v>64</v>
      </c>
    </row>
    <row r="14">
      <c r="A14" s="10" t="s">
        <v>65</v>
      </c>
      <c r="B14" s="11">
        <v>0.02</v>
      </c>
      <c r="C14" s="7" t="s">
        <v>66</v>
      </c>
    </row>
    <row r="15">
      <c r="A15" s="10" t="s">
        <v>67</v>
      </c>
      <c r="B15" s="14">
        <v>0.001</v>
      </c>
      <c r="C15" s="7" t="s">
        <v>68</v>
      </c>
    </row>
    <row r="17">
      <c r="A17" s="13" t="s">
        <v>69</v>
      </c>
    </row>
    <row r="18">
      <c r="A18" s="10" t="s">
        <v>70</v>
      </c>
      <c r="B18" s="11">
        <v>-0.02</v>
      </c>
      <c r="C18" s="7" t="s">
        <v>71</v>
      </c>
    </row>
    <row r="19">
      <c r="A19" s="10" t="s">
        <v>72</v>
      </c>
      <c r="B19" s="11">
        <v>0.04</v>
      </c>
      <c r="C19" s="7" t="s">
        <v>73</v>
      </c>
    </row>
    <row r="20">
      <c r="A20" s="10" t="s">
        <v>74</v>
      </c>
      <c r="B20" s="11">
        <v>0.02</v>
      </c>
      <c r="C20" s="7" t="s">
        <v>75</v>
      </c>
      <c r="AA20" s="9" t="s">
        <v>76</v>
      </c>
    </row>
    <row r="21" ht="15.75" customHeight="1">
      <c r="A21" s="10" t="s">
        <v>77</v>
      </c>
      <c r="B21" s="11">
        <v>0.01</v>
      </c>
      <c r="C21" s="7" t="s">
        <v>78</v>
      </c>
      <c r="AA21" s="10" t="s">
        <v>79</v>
      </c>
      <c r="AB21" s="16" t="str">
        <f>IF(ABS(E12-1)&lt;0.0001,"PASS","FIX")</f>
        <v>PASS</v>
      </c>
    </row>
    <row r="22" ht="15.75" customHeight="1">
      <c r="A22" s="7" t="s">
        <v>80</v>
      </c>
      <c r="B22" s="14">
        <v>0.05</v>
      </c>
      <c r="C22" s="7" t="s">
        <v>81</v>
      </c>
      <c r="AB22" s="16"/>
    </row>
    <row r="23" ht="15.75" customHeight="1">
      <c r="A23" s="10" t="s">
        <v>82</v>
      </c>
      <c r="B23" s="10">
        <v>2026.0</v>
      </c>
      <c r="AA23" s="10" t="s">
        <v>83</v>
      </c>
      <c r="AB23" s="16" t="str">
        <f>IF(AND(B14&gt;=0,B15&gt;=0,B15&lt;=B14),"PASS","FIX")</f>
        <v>PASS</v>
      </c>
    </row>
    <row r="24" ht="15.75" customHeight="1">
      <c r="AA24" s="10" t="s">
        <v>84</v>
      </c>
      <c r="AB24" s="16" t="str">
        <f>IF(AND(B31&gt;=0,B31&lt;=0.15),"PASS","FIX")</f>
        <v>PASS</v>
      </c>
    </row>
    <row r="25" ht="15.75" customHeight="1">
      <c r="A25" s="17" t="s">
        <v>85</v>
      </c>
      <c r="AA25" s="10" t="s">
        <v>86</v>
      </c>
      <c r="AB25" s="16" t="str">
        <f>IF(AND(B26&gt;=0,B26&lt;=0.3),"PASS","FIX")</f>
        <v>PASS</v>
      </c>
    </row>
    <row r="26" ht="15.75" customHeight="1">
      <c r="A26" s="10" t="s">
        <v>87</v>
      </c>
      <c r="B26" s="11">
        <v>0.1</v>
      </c>
      <c r="C26" s="7" t="s">
        <v>88</v>
      </c>
      <c r="AA26" s="10" t="s">
        <v>89</v>
      </c>
      <c r="AB26" s="10" t="s">
        <v>90</v>
      </c>
    </row>
    <row r="27" ht="15.75" customHeight="1">
      <c r="A27" s="10" t="s">
        <v>91</v>
      </c>
      <c r="B27" s="7">
        <v>6.0</v>
      </c>
      <c r="C27" s="7" t="s">
        <v>92</v>
      </c>
    </row>
    <row r="28" ht="17.25" customHeight="1">
      <c r="A28" s="10" t="s">
        <v>93</v>
      </c>
      <c r="B28" s="18">
        <v>3.0</v>
      </c>
      <c r="C28" s="7" t="s">
        <v>94</v>
      </c>
      <c r="AA28" s="9" t="s">
        <v>95</v>
      </c>
      <c r="AB28" s="6" t="s">
        <v>96</v>
      </c>
    </row>
    <row r="29" ht="15.75" customHeight="1"/>
    <row r="30" ht="15.75" customHeight="1">
      <c r="A30" s="13" t="s">
        <v>97</v>
      </c>
    </row>
    <row r="31" ht="15.75" customHeight="1">
      <c r="A31" s="10" t="s">
        <v>98</v>
      </c>
      <c r="B31" s="11">
        <v>0.03</v>
      </c>
      <c r="C31" s="7" t="s">
        <v>99</v>
      </c>
    </row>
    <row r="32" ht="15.75" customHeight="1"/>
    <row r="33" ht="15.75" customHeight="1"/>
    <row r="34" ht="15.75" customHeight="1">
      <c r="A34" s="8" t="s">
        <v>100</v>
      </c>
      <c r="J34" s="19" t="s">
        <v>101</v>
      </c>
    </row>
    <row r="35" ht="15.75" customHeight="1">
      <c r="A35" s="8" t="s">
        <v>102</v>
      </c>
      <c r="B35" s="8" t="s">
        <v>103</v>
      </c>
      <c r="C35" s="8" t="s">
        <v>104</v>
      </c>
      <c r="D35" s="8" t="s">
        <v>105</v>
      </c>
      <c r="E35" s="8" t="s">
        <v>106</v>
      </c>
      <c r="F35" s="8" t="s">
        <v>107</v>
      </c>
      <c r="G35" s="8" t="s">
        <v>108</v>
      </c>
      <c r="H35" s="8" t="s">
        <v>109</v>
      </c>
      <c r="I35" s="8" t="s">
        <v>110</v>
      </c>
      <c r="J35" s="8" t="s">
        <v>111</v>
      </c>
      <c r="L35" s="7" t="s">
        <v>112</v>
      </c>
    </row>
    <row r="36" ht="15.75" customHeight="1">
      <c r="A36" s="10">
        <v>2026.0</v>
      </c>
      <c r="B36" s="11">
        <f t="shared" ref="B36:B55" si="1">$H$4</f>
        <v>0.059</v>
      </c>
      <c r="C36" s="11">
        <f>$B$14 + ($B$15-$B$14)*(0/(19))</f>
        <v>0.02</v>
      </c>
      <c r="D36" s="11">
        <f t="shared" ref="D36:D55" si="2">IF(MOD(A36-$B$23,4)=0,$B$18,IF(MOD(A36-$B$23,4)=1,$B$19,IF(MOD(A36-$B$23,4)=2,$B$20,$B$21)))*L36</f>
        <v>-0.02</v>
      </c>
      <c r="E36" s="11">
        <v>0.0</v>
      </c>
      <c r="F36" s="11">
        <f t="shared" ref="F36:F55" si="3">(1+B36)*(1+C36)*(1+D36)*(1+E36)-1</f>
        <v>0.0585764</v>
      </c>
      <c r="G36" s="20">
        <f>$B$5*(1+F36)</f>
        <v>116443.404</v>
      </c>
      <c r="H36" s="11">
        <f t="shared" ref="H36:H55" si="4">$B$31</f>
        <v>0.03</v>
      </c>
      <c r="I36" s="21">
        <f>1+H36</f>
        <v>1.03</v>
      </c>
      <c r="J36" s="20">
        <f t="shared" ref="J36:J55" si="5">G36/I36</f>
        <v>113051.8485</v>
      </c>
      <c r="L36" s="10">
        <f t="shared" ref="L36:L55" si="6">if(1-(A36-$B$23)*$B$22&gt;0,1-(A36-$B$23)*$B$22,0)</f>
        <v>1</v>
      </c>
    </row>
    <row r="37" ht="15.75" customHeight="1">
      <c r="A37" s="10">
        <v>2027.0</v>
      </c>
      <c r="B37" s="11">
        <f t="shared" si="1"/>
        <v>0.059</v>
      </c>
      <c r="C37" s="11">
        <f>$B$14 + ($B$15-$B$14)*(1/(19))</f>
        <v>0.019</v>
      </c>
      <c r="D37" s="11">
        <f t="shared" si="2"/>
        <v>0.038</v>
      </c>
      <c r="E37" s="11">
        <v>0.0</v>
      </c>
      <c r="F37" s="11">
        <f t="shared" si="3"/>
        <v>0.120127598</v>
      </c>
      <c r="G37" s="20">
        <f t="shared" ref="G37:G55" si="7">G36*(1+F37)</f>
        <v>130431.4704</v>
      </c>
      <c r="H37" s="11">
        <f t="shared" si="4"/>
        <v>0.03</v>
      </c>
      <c r="I37" s="21">
        <f t="shared" ref="I37:I55" si="8">I36*(1+H37)</f>
        <v>1.0609</v>
      </c>
      <c r="J37" s="20">
        <f t="shared" si="5"/>
        <v>122944.1704</v>
      </c>
      <c r="L37" s="10">
        <f t="shared" si="6"/>
        <v>0.95</v>
      </c>
    </row>
    <row r="38" ht="15.75" customHeight="1">
      <c r="A38" s="10">
        <v>2028.0</v>
      </c>
      <c r="B38" s="11">
        <f t="shared" si="1"/>
        <v>0.059</v>
      </c>
      <c r="C38" s="11">
        <f>$B$14 + ($B$15-$B$14)*(2/(19))</f>
        <v>0.018</v>
      </c>
      <c r="D38" s="11">
        <f t="shared" si="2"/>
        <v>0.018</v>
      </c>
      <c r="E38" s="11">
        <v>0.0</v>
      </c>
      <c r="F38" s="11">
        <f t="shared" si="3"/>
        <v>0.097467116</v>
      </c>
      <c r="G38" s="20">
        <f t="shared" si="7"/>
        <v>143144.2497</v>
      </c>
      <c r="H38" s="11">
        <f t="shared" si="4"/>
        <v>0.03</v>
      </c>
      <c r="I38" s="21">
        <f t="shared" si="8"/>
        <v>1.092727</v>
      </c>
      <c r="J38" s="20">
        <f t="shared" si="5"/>
        <v>130997.2662</v>
      </c>
      <c r="L38" s="10">
        <f t="shared" si="6"/>
        <v>0.9</v>
      </c>
    </row>
    <row r="39" ht="15.75" customHeight="1">
      <c r="A39" s="10">
        <v>2029.0</v>
      </c>
      <c r="B39" s="11">
        <f t="shared" si="1"/>
        <v>0.059</v>
      </c>
      <c r="C39" s="11">
        <f>$B$14 + ($B$15-$B$14)*(3/(19))</f>
        <v>0.017</v>
      </c>
      <c r="D39" s="11">
        <f t="shared" si="2"/>
        <v>0.0085</v>
      </c>
      <c r="E39" s="11">
        <v>0.0</v>
      </c>
      <c r="F39" s="11">
        <f t="shared" si="3"/>
        <v>0.0861575255</v>
      </c>
      <c r="G39" s="20">
        <f t="shared" si="7"/>
        <v>155477.204</v>
      </c>
      <c r="H39" s="11">
        <f t="shared" si="4"/>
        <v>0.03</v>
      </c>
      <c r="I39" s="21">
        <f t="shared" si="8"/>
        <v>1.12550881</v>
      </c>
      <c r="J39" s="20">
        <f t="shared" si="5"/>
        <v>138139.482</v>
      </c>
      <c r="L39" s="10">
        <f t="shared" si="6"/>
        <v>0.85</v>
      </c>
    </row>
    <row r="40" ht="15.75" customHeight="1">
      <c r="A40" s="10">
        <v>2030.0</v>
      </c>
      <c r="B40" s="11">
        <f t="shared" si="1"/>
        <v>0.059</v>
      </c>
      <c r="C40" s="11">
        <f>$B$14 + ($B$15-$B$14)*(4/(19))</f>
        <v>0.016</v>
      </c>
      <c r="D40" s="11">
        <f t="shared" si="2"/>
        <v>-0.016</v>
      </c>
      <c r="E40" s="11">
        <v>0.0</v>
      </c>
      <c r="F40" s="11">
        <f t="shared" si="3"/>
        <v>0.058728896</v>
      </c>
      <c r="G40" s="20">
        <f t="shared" si="7"/>
        <v>164608.2086</v>
      </c>
      <c r="H40" s="11">
        <f t="shared" si="4"/>
        <v>0.03</v>
      </c>
      <c r="I40" s="21">
        <f t="shared" si="8"/>
        <v>1.159274074</v>
      </c>
      <c r="J40" s="20">
        <f t="shared" si="5"/>
        <v>141992.4867</v>
      </c>
      <c r="L40" s="10">
        <f t="shared" si="6"/>
        <v>0.8</v>
      </c>
    </row>
    <row r="41" ht="15.75" customHeight="1">
      <c r="A41" s="10">
        <v>2031.0</v>
      </c>
      <c r="B41" s="11">
        <f t="shared" si="1"/>
        <v>0.059</v>
      </c>
      <c r="C41" s="11">
        <f>$B$14 + ($B$15-$B$14)*(5/(19))</f>
        <v>0.015</v>
      </c>
      <c r="D41" s="11">
        <f t="shared" si="2"/>
        <v>0.03</v>
      </c>
      <c r="E41" s="11">
        <v>0.0</v>
      </c>
      <c r="F41" s="11">
        <f t="shared" si="3"/>
        <v>0.10713155</v>
      </c>
      <c r="G41" s="20">
        <f t="shared" si="7"/>
        <v>182242.9411</v>
      </c>
      <c r="H41" s="11">
        <f t="shared" si="4"/>
        <v>0.03</v>
      </c>
      <c r="I41" s="21">
        <f t="shared" si="8"/>
        <v>1.194052297</v>
      </c>
      <c r="J41" s="20">
        <f t="shared" si="5"/>
        <v>152625.5941</v>
      </c>
      <c r="L41" s="10">
        <f t="shared" si="6"/>
        <v>0.75</v>
      </c>
    </row>
    <row r="42" ht="15.75" customHeight="1">
      <c r="A42" s="10">
        <v>2032.0</v>
      </c>
      <c r="B42" s="11">
        <f t="shared" si="1"/>
        <v>0.059</v>
      </c>
      <c r="C42" s="11">
        <f>$B$14 + ($B$15-$B$14)*(6/(19))</f>
        <v>0.014</v>
      </c>
      <c r="D42" s="11">
        <f t="shared" si="2"/>
        <v>0.014</v>
      </c>
      <c r="E42" s="11">
        <v>0.0</v>
      </c>
      <c r="F42" s="11">
        <f t="shared" si="3"/>
        <v>0.088859564</v>
      </c>
      <c r="G42" s="20">
        <f t="shared" si="7"/>
        <v>198436.9694</v>
      </c>
      <c r="H42" s="11">
        <f t="shared" si="4"/>
        <v>0.03</v>
      </c>
      <c r="I42" s="21">
        <f t="shared" si="8"/>
        <v>1.229873865</v>
      </c>
      <c r="J42" s="20">
        <f t="shared" si="5"/>
        <v>161347.4153</v>
      </c>
      <c r="L42" s="10">
        <f t="shared" si="6"/>
        <v>0.7</v>
      </c>
    </row>
    <row r="43" ht="15.75" customHeight="1">
      <c r="A43" s="10">
        <v>2033.0</v>
      </c>
      <c r="B43" s="11">
        <f t="shared" si="1"/>
        <v>0.059</v>
      </c>
      <c r="C43" s="11">
        <f>$B$14 + ($B$15-$B$14)*(7/(19))</f>
        <v>0.013</v>
      </c>
      <c r="D43" s="11">
        <f t="shared" si="2"/>
        <v>0.0065</v>
      </c>
      <c r="E43" s="11">
        <v>0.0</v>
      </c>
      <c r="F43" s="11">
        <f t="shared" si="3"/>
        <v>0.0797399855</v>
      </c>
      <c r="G43" s="20">
        <f t="shared" si="7"/>
        <v>214260.3304</v>
      </c>
      <c r="H43" s="11">
        <f t="shared" si="4"/>
        <v>0.03</v>
      </c>
      <c r="I43" s="21">
        <f t="shared" si="8"/>
        <v>1.266770081</v>
      </c>
      <c r="J43" s="20">
        <f t="shared" si="5"/>
        <v>169139.0834</v>
      </c>
      <c r="L43" s="10">
        <f t="shared" si="6"/>
        <v>0.65</v>
      </c>
    </row>
    <row r="44" ht="15.75" customHeight="1">
      <c r="A44" s="10">
        <v>2034.0</v>
      </c>
      <c r="B44" s="11">
        <f t="shared" si="1"/>
        <v>0.059</v>
      </c>
      <c r="C44" s="11">
        <f>$B$14 + ($B$15-$B$14)*(8/(19))</f>
        <v>0.012</v>
      </c>
      <c r="D44" s="11">
        <f t="shared" si="2"/>
        <v>-0.012</v>
      </c>
      <c r="E44" s="11">
        <v>0.0</v>
      </c>
      <c r="F44" s="11">
        <f t="shared" si="3"/>
        <v>0.058847504</v>
      </c>
      <c r="G44" s="20">
        <f t="shared" si="7"/>
        <v>226869.0161</v>
      </c>
      <c r="H44" s="11">
        <f t="shared" si="4"/>
        <v>0.03</v>
      </c>
      <c r="I44" s="21">
        <f t="shared" si="8"/>
        <v>1.304773184</v>
      </c>
      <c r="J44" s="20">
        <f t="shared" si="5"/>
        <v>173876.21</v>
      </c>
      <c r="L44" s="10">
        <f t="shared" si="6"/>
        <v>0.6</v>
      </c>
    </row>
    <row r="45" ht="15.75" customHeight="1">
      <c r="A45" s="10">
        <v>2035.0</v>
      </c>
      <c r="B45" s="11">
        <f t="shared" si="1"/>
        <v>0.059</v>
      </c>
      <c r="C45" s="11">
        <f>$B$14 + ($B$15-$B$14)*(9/(19))</f>
        <v>0.011</v>
      </c>
      <c r="D45" s="11">
        <f t="shared" si="2"/>
        <v>0.022</v>
      </c>
      <c r="E45" s="11">
        <v>0.0</v>
      </c>
      <c r="F45" s="11">
        <f t="shared" si="3"/>
        <v>0.094203278</v>
      </c>
      <c r="G45" s="20">
        <f t="shared" si="7"/>
        <v>248240.8211</v>
      </c>
      <c r="H45" s="11">
        <f t="shared" si="4"/>
        <v>0.03</v>
      </c>
      <c r="I45" s="21">
        <f t="shared" si="8"/>
        <v>1.343916379</v>
      </c>
      <c r="J45" s="20">
        <f t="shared" si="5"/>
        <v>184714.4844</v>
      </c>
      <c r="L45" s="10">
        <f t="shared" si="6"/>
        <v>0.55</v>
      </c>
    </row>
    <row r="46" ht="15.75" customHeight="1">
      <c r="A46" s="10">
        <v>2036.0</v>
      </c>
      <c r="B46" s="11">
        <f t="shared" si="1"/>
        <v>0.059</v>
      </c>
      <c r="C46" s="11">
        <f>$B$14 + ($B$15-$B$14)*(10/(19))</f>
        <v>0.01</v>
      </c>
      <c r="D46" s="11">
        <f t="shared" si="2"/>
        <v>0.01</v>
      </c>
      <c r="E46" s="11">
        <v>0.0</v>
      </c>
      <c r="F46" s="11">
        <f t="shared" si="3"/>
        <v>0.0802859</v>
      </c>
      <c r="G46" s="20">
        <f t="shared" si="7"/>
        <v>268171.0588</v>
      </c>
      <c r="H46" s="11">
        <f t="shared" si="4"/>
        <v>0.03</v>
      </c>
      <c r="I46" s="21">
        <f t="shared" si="8"/>
        <v>1.384233871</v>
      </c>
      <c r="J46" s="20">
        <f t="shared" si="5"/>
        <v>193732.4787</v>
      </c>
      <c r="L46" s="10">
        <f t="shared" si="6"/>
        <v>0.5</v>
      </c>
    </row>
    <row r="47" ht="15.75" customHeight="1">
      <c r="A47" s="10">
        <v>2037.0</v>
      </c>
      <c r="B47" s="11">
        <f t="shared" si="1"/>
        <v>0.059</v>
      </c>
      <c r="C47" s="11">
        <f>$B$14 + ($B$15-$B$14)*(11/(19))</f>
        <v>0.009</v>
      </c>
      <c r="D47" s="11">
        <f t="shared" si="2"/>
        <v>0.0045</v>
      </c>
      <c r="E47" s="11">
        <v>0.0</v>
      </c>
      <c r="F47" s="11">
        <f t="shared" si="3"/>
        <v>0.0733393895</v>
      </c>
      <c r="G47" s="20">
        <f t="shared" si="7"/>
        <v>287838.5606</v>
      </c>
      <c r="H47" s="11">
        <f t="shared" si="4"/>
        <v>0.03</v>
      </c>
      <c r="I47" s="21">
        <f t="shared" si="8"/>
        <v>1.425760887</v>
      </c>
      <c r="J47" s="20">
        <f t="shared" si="5"/>
        <v>201884.1751</v>
      </c>
      <c r="L47" s="10">
        <f t="shared" si="6"/>
        <v>0.45</v>
      </c>
    </row>
    <row r="48" ht="15.75" customHeight="1">
      <c r="A48" s="10">
        <v>2038.0</v>
      </c>
      <c r="B48" s="11">
        <f t="shared" si="1"/>
        <v>0.059</v>
      </c>
      <c r="C48" s="11">
        <f>$B$14 + ($B$15-$B$14)*(12/(19))</f>
        <v>0.008</v>
      </c>
      <c r="D48" s="11">
        <f t="shared" si="2"/>
        <v>-0.008</v>
      </c>
      <c r="E48" s="11">
        <v>0.0</v>
      </c>
      <c r="F48" s="11">
        <f t="shared" si="3"/>
        <v>0.058932224</v>
      </c>
      <c r="G48" s="20">
        <f t="shared" si="7"/>
        <v>304801.5271</v>
      </c>
      <c r="H48" s="11">
        <f t="shared" si="4"/>
        <v>0.03</v>
      </c>
      <c r="I48" s="21">
        <f t="shared" si="8"/>
        <v>1.468533713</v>
      </c>
      <c r="J48" s="20">
        <f t="shared" si="5"/>
        <v>207555.0083</v>
      </c>
      <c r="L48" s="10">
        <f t="shared" si="6"/>
        <v>0.4</v>
      </c>
    </row>
    <row r="49" ht="15.75" customHeight="1">
      <c r="A49" s="10">
        <v>2039.0</v>
      </c>
      <c r="B49" s="11">
        <f t="shared" si="1"/>
        <v>0.059</v>
      </c>
      <c r="C49" s="11">
        <f>$B$14 + ($B$15-$B$14)*(13/(19))</f>
        <v>0.007</v>
      </c>
      <c r="D49" s="11">
        <f t="shared" si="2"/>
        <v>0.014</v>
      </c>
      <c r="E49" s="11">
        <v>0.0</v>
      </c>
      <c r="F49" s="11">
        <f t="shared" si="3"/>
        <v>0.081342782</v>
      </c>
      <c r="G49" s="20">
        <f t="shared" si="7"/>
        <v>329594.9313</v>
      </c>
      <c r="H49" s="11">
        <f t="shared" si="4"/>
        <v>0.03</v>
      </c>
      <c r="I49" s="21">
        <f t="shared" si="8"/>
        <v>1.512589725</v>
      </c>
      <c r="J49" s="20">
        <f t="shared" si="5"/>
        <v>217901.0778</v>
      </c>
      <c r="L49" s="10">
        <f t="shared" si="6"/>
        <v>0.35</v>
      </c>
    </row>
    <row r="50" ht="15.75" customHeight="1">
      <c r="A50" s="10">
        <v>2040.0</v>
      </c>
      <c r="B50" s="11">
        <f t="shared" si="1"/>
        <v>0.059</v>
      </c>
      <c r="C50" s="11">
        <f>$B$14 + ($B$15-$B$14)*(14/(19))</f>
        <v>0.006</v>
      </c>
      <c r="D50" s="11">
        <f t="shared" si="2"/>
        <v>0.006</v>
      </c>
      <c r="E50" s="11">
        <v>0.0</v>
      </c>
      <c r="F50" s="11">
        <f t="shared" si="3"/>
        <v>0.071746124</v>
      </c>
      <c r="G50" s="20">
        <f t="shared" si="7"/>
        <v>353242.0901</v>
      </c>
      <c r="H50" s="11">
        <f t="shared" si="4"/>
        <v>0.03</v>
      </c>
      <c r="I50" s="21">
        <f t="shared" si="8"/>
        <v>1.557967417</v>
      </c>
      <c r="J50" s="20">
        <f t="shared" si="5"/>
        <v>226732.6558</v>
      </c>
      <c r="L50" s="10">
        <f t="shared" si="6"/>
        <v>0.3</v>
      </c>
    </row>
    <row r="51" ht="15.75" customHeight="1">
      <c r="A51" s="10">
        <v>2041.0</v>
      </c>
      <c r="B51" s="11">
        <f t="shared" si="1"/>
        <v>0.059</v>
      </c>
      <c r="C51" s="11">
        <f>$B$14 + ($B$15-$B$14)*(15/(19))</f>
        <v>0.005</v>
      </c>
      <c r="D51" s="11">
        <f t="shared" si="2"/>
        <v>0.0025</v>
      </c>
      <c r="E51" s="11">
        <v>0.0</v>
      </c>
      <c r="F51" s="11">
        <f t="shared" si="3"/>
        <v>0.0669557375</v>
      </c>
      <c r="G51" s="20">
        <f t="shared" si="7"/>
        <v>376893.6747</v>
      </c>
      <c r="H51" s="11">
        <f t="shared" si="4"/>
        <v>0.03</v>
      </c>
      <c r="I51" s="21">
        <f t="shared" si="8"/>
        <v>1.604706439</v>
      </c>
      <c r="J51" s="20">
        <f t="shared" si="5"/>
        <v>234867.6777</v>
      </c>
      <c r="L51" s="10">
        <f t="shared" si="6"/>
        <v>0.25</v>
      </c>
    </row>
    <row r="52" ht="15.75" customHeight="1">
      <c r="A52" s="10">
        <v>2042.0</v>
      </c>
      <c r="B52" s="11">
        <f t="shared" si="1"/>
        <v>0.059</v>
      </c>
      <c r="C52" s="11">
        <f>$B$14 + ($B$15-$B$14)*(16/(19))</f>
        <v>0.004</v>
      </c>
      <c r="D52" s="11">
        <f t="shared" si="2"/>
        <v>-0.004</v>
      </c>
      <c r="E52" s="11">
        <v>0.0</v>
      </c>
      <c r="F52" s="11">
        <f t="shared" si="3"/>
        <v>0.058983056</v>
      </c>
      <c r="G52" s="20">
        <f t="shared" si="7"/>
        <v>399124.0155</v>
      </c>
      <c r="H52" s="11">
        <f t="shared" si="4"/>
        <v>0.03</v>
      </c>
      <c r="I52" s="21">
        <f t="shared" si="8"/>
        <v>1.652847632</v>
      </c>
      <c r="J52" s="20">
        <f t="shared" si="5"/>
        <v>241476.5933</v>
      </c>
      <c r="L52" s="10">
        <f t="shared" si="6"/>
        <v>0.2</v>
      </c>
    </row>
    <row r="53" ht="15.75" customHeight="1">
      <c r="A53" s="10">
        <v>2043.0</v>
      </c>
      <c r="B53" s="11">
        <f t="shared" si="1"/>
        <v>0.059</v>
      </c>
      <c r="C53" s="11">
        <f>$B$14 + ($B$15-$B$14)*(17/(19))</f>
        <v>0.003</v>
      </c>
      <c r="D53" s="11">
        <f t="shared" si="2"/>
        <v>0.006</v>
      </c>
      <c r="E53" s="11">
        <v>0.0</v>
      </c>
      <c r="F53" s="11">
        <f t="shared" si="3"/>
        <v>0.068550062</v>
      </c>
      <c r="G53" s="20">
        <f t="shared" si="7"/>
        <v>426483.9915</v>
      </c>
      <c r="H53" s="11">
        <f t="shared" si="4"/>
        <v>0.03</v>
      </c>
      <c r="I53" s="21">
        <f t="shared" si="8"/>
        <v>1.702433061</v>
      </c>
      <c r="J53" s="20">
        <f t="shared" si="5"/>
        <v>250514.3968</v>
      </c>
      <c r="L53" s="10">
        <f t="shared" si="6"/>
        <v>0.15</v>
      </c>
    </row>
    <row r="54" ht="15.75" customHeight="1">
      <c r="A54" s="10">
        <v>2044.0</v>
      </c>
      <c r="B54" s="11">
        <f t="shared" si="1"/>
        <v>0.059</v>
      </c>
      <c r="C54" s="11">
        <f>$B$14 + ($B$15-$B$14)*(18/(19))</f>
        <v>0.002</v>
      </c>
      <c r="D54" s="11">
        <f t="shared" si="2"/>
        <v>0.002</v>
      </c>
      <c r="E54" s="11">
        <v>0.0</v>
      </c>
      <c r="F54" s="11">
        <f t="shared" si="3"/>
        <v>0.063240236</v>
      </c>
      <c r="G54" s="20">
        <f t="shared" si="7"/>
        <v>453454.9397</v>
      </c>
      <c r="H54" s="11">
        <f t="shared" si="4"/>
        <v>0.03</v>
      </c>
      <c r="I54" s="21">
        <f t="shared" si="8"/>
        <v>1.753506053</v>
      </c>
      <c r="J54" s="20">
        <f t="shared" si="5"/>
        <v>258599.0159</v>
      </c>
      <c r="L54" s="10">
        <f t="shared" si="6"/>
        <v>0.1</v>
      </c>
    </row>
    <row r="55" ht="15.75" customHeight="1">
      <c r="A55" s="10">
        <v>2045.0</v>
      </c>
      <c r="B55" s="11">
        <f t="shared" si="1"/>
        <v>0.059</v>
      </c>
      <c r="C55" s="11">
        <f>$B$14 + ($B$15-$B$14)*(19/(19))</f>
        <v>0.001</v>
      </c>
      <c r="D55" s="11">
        <f t="shared" si="2"/>
        <v>0.0005</v>
      </c>
      <c r="E55" s="11">
        <v>0.0</v>
      </c>
      <c r="F55" s="11">
        <f t="shared" si="3"/>
        <v>0.0605890295</v>
      </c>
      <c r="G55" s="20">
        <f t="shared" si="7"/>
        <v>480929.3345</v>
      </c>
      <c r="H55" s="11">
        <f t="shared" si="4"/>
        <v>0.03</v>
      </c>
      <c r="I55" s="21">
        <f t="shared" si="8"/>
        <v>1.806111235</v>
      </c>
      <c r="J55" s="20">
        <f t="shared" si="5"/>
        <v>266278.912</v>
      </c>
      <c r="L55" s="10">
        <f t="shared" si="6"/>
        <v>0.05</v>
      </c>
    </row>
    <row r="56" ht="12.75" hidden="1" customHeight="1">
      <c r="A56" s="22" t="s">
        <v>113</v>
      </c>
      <c r="B56" s="23"/>
      <c r="C56" s="23"/>
      <c r="D56" s="23"/>
    </row>
    <row r="57" ht="14.25" hidden="1" customHeight="1">
      <c r="A57" s="22" t="s">
        <v>102</v>
      </c>
      <c r="B57" s="22" t="s">
        <v>114</v>
      </c>
      <c r="C57" s="22" t="s">
        <v>115</v>
      </c>
      <c r="D57" s="22" t="s">
        <v>116</v>
      </c>
    </row>
    <row r="58" ht="14.25" hidden="1" customHeight="1">
      <c r="A58" s="23">
        <v>2026.0</v>
      </c>
      <c r="B58" s="24">
        <f>$B$14 + ($B$15-$B$14)*(0/(19))</f>
        <v>0.02</v>
      </c>
      <c r="C58" s="24">
        <f t="shared" ref="C58:C77" si="9">D36</f>
        <v>-0.02</v>
      </c>
      <c r="D58" s="25">
        <f t="shared" ref="D58:D77" si="10">$B$26*IF(MOD(ROW()-57,$B$27)=0,$B$28,1)</f>
        <v>0.1</v>
      </c>
    </row>
    <row r="59" ht="14.25" hidden="1" customHeight="1">
      <c r="A59" s="23">
        <v>2027.0</v>
      </c>
      <c r="B59" s="24">
        <f>$B$14 + ($B$15-$B$14)*(1/(19))</f>
        <v>0.019</v>
      </c>
      <c r="C59" s="24">
        <f t="shared" si="9"/>
        <v>0.038</v>
      </c>
      <c r="D59" s="25">
        <f t="shared" si="10"/>
        <v>0.1</v>
      </c>
    </row>
    <row r="60" ht="14.25" hidden="1" customHeight="1">
      <c r="A60" s="23">
        <v>2028.0</v>
      </c>
      <c r="B60" s="24">
        <f>$B$14 + ($B$15-$B$14)*(2/(19))</f>
        <v>0.018</v>
      </c>
      <c r="C60" s="24">
        <f t="shared" si="9"/>
        <v>0.018</v>
      </c>
      <c r="D60" s="25">
        <f t="shared" si="10"/>
        <v>0.1</v>
      </c>
    </row>
    <row r="61" ht="14.25" hidden="1" customHeight="1">
      <c r="A61" s="23">
        <v>2029.0</v>
      </c>
      <c r="B61" s="24">
        <f>$B$14 + ($B$15-$B$14)*(3/(19))</f>
        <v>0.017</v>
      </c>
      <c r="C61" s="24">
        <f t="shared" si="9"/>
        <v>0.0085</v>
      </c>
      <c r="D61" s="25">
        <f t="shared" si="10"/>
        <v>0.1</v>
      </c>
    </row>
    <row r="62" ht="14.25" hidden="1" customHeight="1">
      <c r="A62" s="23">
        <v>2030.0</v>
      </c>
      <c r="B62" s="24">
        <f>$B$14 + ($B$15-$B$14)*(4/(19))</f>
        <v>0.016</v>
      </c>
      <c r="C62" s="24">
        <f t="shared" si="9"/>
        <v>-0.016</v>
      </c>
      <c r="D62" s="25">
        <f t="shared" si="10"/>
        <v>0.1</v>
      </c>
    </row>
    <row r="63" ht="14.25" hidden="1" customHeight="1">
      <c r="A63" s="23">
        <v>2031.0</v>
      </c>
      <c r="B63" s="24">
        <f>$B$14 + ($B$15-$B$14)*(5/(19))</f>
        <v>0.015</v>
      </c>
      <c r="C63" s="24">
        <f t="shared" si="9"/>
        <v>0.03</v>
      </c>
      <c r="D63" s="25">
        <f t="shared" si="10"/>
        <v>0.3</v>
      </c>
    </row>
    <row r="64" ht="14.25" hidden="1" customHeight="1">
      <c r="A64" s="23">
        <v>2032.0</v>
      </c>
      <c r="B64" s="24">
        <f>$B$14 + ($B$15-$B$14)*(6/(19))</f>
        <v>0.014</v>
      </c>
      <c r="C64" s="24">
        <f t="shared" si="9"/>
        <v>0.014</v>
      </c>
      <c r="D64" s="25">
        <f t="shared" si="10"/>
        <v>0.1</v>
      </c>
    </row>
    <row r="65" ht="14.25" hidden="1" customHeight="1">
      <c r="A65" s="23">
        <v>2033.0</v>
      </c>
      <c r="B65" s="24">
        <f>$B$14 + ($B$15-$B$14)*(7/(19))</f>
        <v>0.013</v>
      </c>
      <c r="C65" s="24">
        <f t="shared" si="9"/>
        <v>0.0065</v>
      </c>
      <c r="D65" s="25">
        <f t="shared" si="10"/>
        <v>0.1</v>
      </c>
    </row>
    <row r="66" ht="14.25" hidden="1" customHeight="1">
      <c r="A66" s="23">
        <v>2034.0</v>
      </c>
      <c r="B66" s="24">
        <f>$B$14 + ($B$15-$B$14)*(8/(19))</f>
        <v>0.012</v>
      </c>
      <c r="C66" s="24">
        <f t="shared" si="9"/>
        <v>-0.012</v>
      </c>
      <c r="D66" s="25">
        <f t="shared" si="10"/>
        <v>0.1</v>
      </c>
    </row>
    <row r="67" ht="14.25" hidden="1" customHeight="1">
      <c r="A67" s="23">
        <v>2035.0</v>
      </c>
      <c r="B67" s="24">
        <f>$B$14 + ($B$15-$B$14)*(9/(19))</f>
        <v>0.011</v>
      </c>
      <c r="C67" s="24">
        <f t="shared" si="9"/>
        <v>0.022</v>
      </c>
      <c r="D67" s="25">
        <f t="shared" si="10"/>
        <v>0.1</v>
      </c>
    </row>
    <row r="68" ht="14.25" hidden="1" customHeight="1">
      <c r="A68" s="23">
        <v>2036.0</v>
      </c>
      <c r="B68" s="24">
        <f>$B$14 + ($B$15-$B$14)*(10/(19))</f>
        <v>0.01</v>
      </c>
      <c r="C68" s="24">
        <f t="shared" si="9"/>
        <v>0.01</v>
      </c>
      <c r="D68" s="25">
        <f t="shared" si="10"/>
        <v>0.1</v>
      </c>
    </row>
    <row r="69" ht="14.25" hidden="1" customHeight="1">
      <c r="A69" s="23">
        <v>2037.0</v>
      </c>
      <c r="B69" s="24">
        <f>$B$14 + ($B$15-$B$14)*(11/(19))</f>
        <v>0.009</v>
      </c>
      <c r="C69" s="24">
        <f t="shared" si="9"/>
        <v>0.0045</v>
      </c>
      <c r="D69" s="25">
        <f t="shared" si="10"/>
        <v>0.3</v>
      </c>
    </row>
    <row r="70" ht="14.25" hidden="1" customHeight="1">
      <c r="A70" s="23">
        <v>2038.0</v>
      </c>
      <c r="B70" s="24">
        <f>$B$14 + ($B$15-$B$14)*(12/(19))</f>
        <v>0.008</v>
      </c>
      <c r="C70" s="24">
        <f t="shared" si="9"/>
        <v>-0.008</v>
      </c>
      <c r="D70" s="25">
        <f t="shared" si="10"/>
        <v>0.1</v>
      </c>
    </row>
    <row r="71" ht="14.25" hidden="1" customHeight="1">
      <c r="A71" s="23">
        <v>2039.0</v>
      </c>
      <c r="B71" s="24">
        <f>$B$14 + ($B$15-$B$14)*(13/(19))</f>
        <v>0.007</v>
      </c>
      <c r="C71" s="24">
        <f t="shared" si="9"/>
        <v>0.014</v>
      </c>
      <c r="D71" s="25">
        <f t="shared" si="10"/>
        <v>0.1</v>
      </c>
    </row>
    <row r="72" ht="14.25" hidden="1" customHeight="1">
      <c r="A72" s="23">
        <v>2040.0</v>
      </c>
      <c r="B72" s="24">
        <f>$B$14 + ($B$15-$B$14)*(14/(19))</f>
        <v>0.006</v>
      </c>
      <c r="C72" s="24">
        <f t="shared" si="9"/>
        <v>0.006</v>
      </c>
      <c r="D72" s="25">
        <f t="shared" si="10"/>
        <v>0.1</v>
      </c>
    </row>
    <row r="73" ht="14.25" hidden="1" customHeight="1">
      <c r="A73" s="23">
        <v>2041.0</v>
      </c>
      <c r="B73" s="24">
        <f>$B$14 + ($B$15-$B$14)*(15/(19))</f>
        <v>0.005</v>
      </c>
      <c r="C73" s="24">
        <f t="shared" si="9"/>
        <v>0.0025</v>
      </c>
      <c r="D73" s="25">
        <f t="shared" si="10"/>
        <v>0.1</v>
      </c>
    </row>
    <row r="74" ht="14.25" hidden="1" customHeight="1">
      <c r="A74" s="23">
        <v>2042.0</v>
      </c>
      <c r="B74" s="24">
        <f>$B$14 + ($B$15-$B$14)*(16/(19))</f>
        <v>0.004</v>
      </c>
      <c r="C74" s="24">
        <f t="shared" si="9"/>
        <v>-0.004</v>
      </c>
      <c r="D74" s="25">
        <f t="shared" si="10"/>
        <v>0.1</v>
      </c>
    </row>
    <row r="75" ht="14.25" hidden="1" customHeight="1">
      <c r="A75" s="23">
        <v>2043.0</v>
      </c>
      <c r="B75" s="24">
        <f>$B$14 + ($B$15-$B$14)*(17/(19))</f>
        <v>0.003</v>
      </c>
      <c r="C75" s="24">
        <f t="shared" si="9"/>
        <v>0.006</v>
      </c>
      <c r="D75" s="25">
        <f t="shared" si="10"/>
        <v>0.3</v>
      </c>
    </row>
    <row r="76" ht="14.25" hidden="1" customHeight="1">
      <c r="A76" s="23">
        <v>2044.0</v>
      </c>
      <c r="B76" s="24">
        <f>$B$14 + ($B$15-$B$14)*(18/(19))</f>
        <v>0.002</v>
      </c>
      <c r="C76" s="24">
        <f t="shared" si="9"/>
        <v>0.002</v>
      </c>
      <c r="D76" s="25">
        <f t="shared" si="10"/>
        <v>0.1</v>
      </c>
    </row>
    <row r="77" ht="14.25" hidden="1" customHeight="1">
      <c r="A77" s="23">
        <v>2045.0</v>
      </c>
      <c r="B77" s="24">
        <f>$B$14 + ($B$15-$B$14)*(19/(19))</f>
        <v>0.001</v>
      </c>
      <c r="C77" s="24">
        <f t="shared" si="9"/>
        <v>0.0005</v>
      </c>
      <c r="D77" s="25">
        <f t="shared" si="10"/>
        <v>0.1</v>
      </c>
    </row>
    <row r="78" ht="15.75" customHeight="1"/>
    <row r="79" ht="15.75" customHeight="1">
      <c r="A79" s="8" t="s">
        <v>117</v>
      </c>
      <c r="D79" s="17" t="s">
        <v>118</v>
      </c>
    </row>
    <row r="80" ht="15.75" customHeight="1">
      <c r="B80" s="10" t="s">
        <v>119</v>
      </c>
      <c r="C80" s="10" t="s">
        <v>120</v>
      </c>
      <c r="D80" s="10" t="s">
        <v>121</v>
      </c>
      <c r="E80" s="10" t="s">
        <v>122</v>
      </c>
      <c r="F80" s="10" t="s">
        <v>123</v>
      </c>
      <c r="G80" s="10" t="s">
        <v>124</v>
      </c>
      <c r="H80" s="10" t="s">
        <v>125</v>
      </c>
      <c r="I80" s="10" t="s">
        <v>126</v>
      </c>
      <c r="J80" s="10" t="s">
        <v>127</v>
      </c>
      <c r="K80" s="10" t="s">
        <v>128</v>
      </c>
      <c r="L80" s="10" t="s">
        <v>129</v>
      </c>
      <c r="M80" s="10" t="s">
        <v>130</v>
      </c>
      <c r="N80" s="10" t="s">
        <v>131</v>
      </c>
      <c r="O80" s="10" t="s">
        <v>132</v>
      </c>
      <c r="P80" s="10" t="s">
        <v>133</v>
      </c>
      <c r="Q80" s="10" t="s">
        <v>134</v>
      </c>
      <c r="R80" s="10" t="s">
        <v>135</v>
      </c>
      <c r="S80" s="10" t="s">
        <v>136</v>
      </c>
      <c r="T80" s="10" t="s">
        <v>137</v>
      </c>
      <c r="U80" s="10" t="s">
        <v>138</v>
      </c>
      <c r="V80" s="10" t="s">
        <v>139</v>
      </c>
      <c r="W80" s="10" t="s">
        <v>140</v>
      </c>
      <c r="X80" s="10" t="s">
        <v>141</v>
      </c>
      <c r="Y80" s="10" t="s">
        <v>142</v>
      </c>
      <c r="Z80" s="10" t="s">
        <v>143</v>
      </c>
      <c r="AA80" s="10" t="s">
        <v>144</v>
      </c>
      <c r="AB80" s="10" t="s">
        <v>145</v>
      </c>
      <c r="AC80" s="10" t="s">
        <v>146</v>
      </c>
      <c r="AD80" s="10" t="s">
        <v>147</v>
      </c>
      <c r="AE80" s="10" t="s">
        <v>148</v>
      </c>
      <c r="AF80" s="10" t="s">
        <v>149</v>
      </c>
      <c r="AG80" s="10" t="s">
        <v>150</v>
      </c>
      <c r="AH80" s="10" t="s">
        <v>151</v>
      </c>
      <c r="AI80" s="10" t="s">
        <v>152</v>
      </c>
      <c r="AJ80" s="10" t="s">
        <v>153</v>
      </c>
      <c r="AK80" s="10" t="s">
        <v>154</v>
      </c>
      <c r="AL80" s="10" t="s">
        <v>155</v>
      </c>
      <c r="AM80" s="10" t="s">
        <v>156</v>
      </c>
      <c r="AN80" s="10" t="s">
        <v>157</v>
      </c>
      <c r="AO80" s="10" t="s">
        <v>158</v>
      </c>
      <c r="AP80" s="10" t="s">
        <v>159</v>
      </c>
      <c r="AQ80" s="10" t="s">
        <v>160</v>
      </c>
      <c r="AR80" s="10" t="s">
        <v>161</v>
      </c>
      <c r="AS80" s="10" t="s">
        <v>162</v>
      </c>
      <c r="AT80" s="10" t="s">
        <v>163</v>
      </c>
      <c r="AU80" s="10" t="s">
        <v>164</v>
      </c>
      <c r="AV80" s="10" t="s">
        <v>165</v>
      </c>
      <c r="AW80" s="10" t="s">
        <v>166</v>
      </c>
      <c r="AX80" s="10" t="s">
        <v>167</v>
      </c>
      <c r="AY80" s="10" t="s">
        <v>168</v>
      </c>
      <c r="AZ80" s="10" t="s">
        <v>169</v>
      </c>
      <c r="BA80" s="10" t="s">
        <v>170</v>
      </c>
      <c r="BB80" s="10" t="s">
        <v>171</v>
      </c>
      <c r="BC80" s="10" t="s">
        <v>172</v>
      </c>
      <c r="BD80" s="10" t="s">
        <v>173</v>
      </c>
      <c r="BE80" s="10" t="s">
        <v>174</v>
      </c>
      <c r="BF80" s="10" t="s">
        <v>175</v>
      </c>
      <c r="BG80" s="10" t="s">
        <v>176</v>
      </c>
      <c r="BH80" s="10" t="s">
        <v>177</v>
      </c>
      <c r="BI80" s="10" t="s">
        <v>178</v>
      </c>
      <c r="BJ80" s="10" t="s">
        <v>179</v>
      </c>
      <c r="BK80" s="10" t="s">
        <v>180</v>
      </c>
      <c r="BL80" s="10" t="s">
        <v>181</v>
      </c>
      <c r="BM80" s="10" t="s">
        <v>182</v>
      </c>
      <c r="BN80" s="10" t="s">
        <v>183</v>
      </c>
      <c r="BO80" s="10" t="s">
        <v>184</v>
      </c>
      <c r="BP80" s="10" t="s">
        <v>185</v>
      </c>
      <c r="BQ80" s="10" t="s">
        <v>186</v>
      </c>
      <c r="BR80" s="10" t="s">
        <v>187</v>
      </c>
      <c r="BS80" s="10" t="s">
        <v>188</v>
      </c>
      <c r="BT80" s="10" t="s">
        <v>189</v>
      </c>
      <c r="BU80" s="10" t="s">
        <v>190</v>
      </c>
      <c r="BV80" s="10" t="s">
        <v>191</v>
      </c>
      <c r="BW80" s="10" t="s">
        <v>192</v>
      </c>
      <c r="BX80" s="10" t="s">
        <v>193</v>
      </c>
      <c r="BY80" s="10" t="s">
        <v>194</v>
      </c>
      <c r="BZ80" s="10" t="s">
        <v>195</v>
      </c>
      <c r="CA80" s="10" t="s">
        <v>196</v>
      </c>
      <c r="CB80" s="10" t="s">
        <v>197</v>
      </c>
      <c r="CC80" s="10" t="s">
        <v>198</v>
      </c>
      <c r="CD80" s="10" t="s">
        <v>199</v>
      </c>
      <c r="CE80" s="10" t="s">
        <v>200</v>
      </c>
      <c r="CF80" s="10" t="s">
        <v>201</v>
      </c>
      <c r="CG80" s="10" t="s">
        <v>202</v>
      </c>
      <c r="CH80" s="10" t="s">
        <v>203</v>
      </c>
      <c r="CI80" s="10" t="s">
        <v>204</v>
      </c>
      <c r="CJ80" s="10" t="s">
        <v>205</v>
      </c>
      <c r="CK80" s="10" t="s">
        <v>206</v>
      </c>
      <c r="CL80" s="10" t="s">
        <v>207</v>
      </c>
      <c r="CM80" s="10" t="s">
        <v>208</v>
      </c>
      <c r="CN80" s="10" t="s">
        <v>209</v>
      </c>
      <c r="CO80" s="10" t="s">
        <v>210</v>
      </c>
      <c r="CP80" s="10" t="s">
        <v>211</v>
      </c>
      <c r="CQ80" s="10" t="s">
        <v>212</v>
      </c>
      <c r="CR80" s="10" t="s">
        <v>213</v>
      </c>
      <c r="CS80" s="10" t="s">
        <v>214</v>
      </c>
      <c r="CT80" s="10" t="s">
        <v>215</v>
      </c>
      <c r="CU80" s="10" t="s">
        <v>216</v>
      </c>
      <c r="CV80" s="10" t="s">
        <v>217</v>
      </c>
      <c r="CW80" s="10" t="s">
        <v>218</v>
      </c>
      <c r="CX80" s="10" t="s">
        <v>219</v>
      </c>
      <c r="CY80" s="10" t="s">
        <v>220</v>
      </c>
      <c r="CZ80" s="10" t="s">
        <v>221</v>
      </c>
      <c r="DA80" s="10" t="s">
        <v>222</v>
      </c>
      <c r="DB80" s="10" t="s">
        <v>223</v>
      </c>
      <c r="DC80" s="10" t="s">
        <v>224</v>
      </c>
      <c r="DD80" s="10" t="s">
        <v>225</v>
      </c>
      <c r="DE80" s="10" t="s">
        <v>226</v>
      </c>
      <c r="DF80" s="10" t="s">
        <v>227</v>
      </c>
      <c r="DG80" s="10" t="s">
        <v>228</v>
      </c>
      <c r="DH80" s="10" t="s">
        <v>229</v>
      </c>
      <c r="DI80" s="10" t="s">
        <v>230</v>
      </c>
      <c r="DJ80" s="10" t="s">
        <v>231</v>
      </c>
      <c r="DK80" s="10" t="s">
        <v>232</v>
      </c>
      <c r="DL80" s="10" t="s">
        <v>233</v>
      </c>
      <c r="DM80" s="10" t="s">
        <v>234</v>
      </c>
      <c r="DN80" s="10" t="s">
        <v>235</v>
      </c>
      <c r="DO80" s="10" t="s">
        <v>236</v>
      </c>
      <c r="DP80" s="10" t="s">
        <v>237</v>
      </c>
      <c r="DQ80" s="10" t="s">
        <v>238</v>
      </c>
      <c r="DR80" s="10" t="s">
        <v>239</v>
      </c>
      <c r="DS80" s="10" t="s">
        <v>240</v>
      </c>
      <c r="DT80" s="10" t="s">
        <v>241</v>
      </c>
      <c r="DU80" s="10" t="s">
        <v>242</v>
      </c>
      <c r="DV80" s="10" t="s">
        <v>243</v>
      </c>
      <c r="DW80" s="10" t="s">
        <v>244</v>
      </c>
      <c r="DX80" s="10" t="s">
        <v>245</v>
      </c>
      <c r="DY80" s="10" t="s">
        <v>246</v>
      </c>
      <c r="DZ80" s="10" t="s">
        <v>247</v>
      </c>
      <c r="EA80" s="10" t="s">
        <v>248</v>
      </c>
      <c r="EB80" s="10" t="s">
        <v>249</v>
      </c>
      <c r="EC80" s="10" t="s">
        <v>250</v>
      </c>
      <c r="ED80" s="10" t="s">
        <v>251</v>
      </c>
      <c r="EE80" s="10" t="s">
        <v>252</v>
      </c>
      <c r="EF80" s="10" t="s">
        <v>253</v>
      </c>
      <c r="EG80" s="10" t="s">
        <v>254</v>
      </c>
      <c r="EH80" s="10" t="s">
        <v>255</v>
      </c>
      <c r="EI80" s="10" t="s">
        <v>256</v>
      </c>
      <c r="EJ80" s="10" t="s">
        <v>257</v>
      </c>
      <c r="EK80" s="10" t="s">
        <v>258</v>
      </c>
      <c r="EL80" s="10" t="s">
        <v>259</v>
      </c>
      <c r="EM80" s="10" t="s">
        <v>260</v>
      </c>
      <c r="EN80" s="10" t="s">
        <v>261</v>
      </c>
      <c r="EO80" s="10" t="s">
        <v>262</v>
      </c>
      <c r="EP80" s="10" t="s">
        <v>263</v>
      </c>
      <c r="EQ80" s="10" t="s">
        <v>264</v>
      </c>
      <c r="ER80" s="10" t="s">
        <v>265</v>
      </c>
      <c r="ES80" s="10" t="s">
        <v>266</v>
      </c>
      <c r="ET80" s="10" t="s">
        <v>267</v>
      </c>
      <c r="EU80" s="10" t="s">
        <v>268</v>
      </c>
      <c r="EV80" s="10" t="s">
        <v>269</v>
      </c>
      <c r="EW80" s="10" t="s">
        <v>270</v>
      </c>
      <c r="EX80" s="10" t="s">
        <v>271</v>
      </c>
      <c r="EY80" s="10" t="s">
        <v>272</v>
      </c>
      <c r="EZ80" s="10" t="s">
        <v>273</v>
      </c>
      <c r="FA80" s="10" t="s">
        <v>274</v>
      </c>
      <c r="FB80" s="10" t="s">
        <v>275</v>
      </c>
      <c r="FC80" s="10" t="s">
        <v>276</v>
      </c>
      <c r="FD80" s="10" t="s">
        <v>277</v>
      </c>
      <c r="FE80" s="10" t="s">
        <v>278</v>
      </c>
      <c r="FF80" s="10" t="s">
        <v>279</v>
      </c>
      <c r="FG80" s="10" t="s">
        <v>280</v>
      </c>
      <c r="FH80" s="10" t="s">
        <v>281</v>
      </c>
      <c r="FI80" s="10" t="s">
        <v>282</v>
      </c>
      <c r="FJ80" s="10" t="s">
        <v>283</v>
      </c>
      <c r="FK80" s="10" t="s">
        <v>284</v>
      </c>
      <c r="FL80" s="10" t="s">
        <v>285</v>
      </c>
      <c r="FM80" s="10" t="s">
        <v>286</v>
      </c>
      <c r="FN80" s="10" t="s">
        <v>287</v>
      </c>
      <c r="FO80" s="10" t="s">
        <v>288</v>
      </c>
      <c r="FP80" s="10" t="s">
        <v>289</v>
      </c>
      <c r="FQ80" s="10" t="s">
        <v>290</v>
      </c>
      <c r="FR80" s="10" t="s">
        <v>291</v>
      </c>
      <c r="FS80" s="10" t="s">
        <v>292</v>
      </c>
      <c r="FT80" s="10" t="s">
        <v>293</v>
      </c>
      <c r="FU80" s="10" t="s">
        <v>294</v>
      </c>
      <c r="FV80" s="10" t="s">
        <v>295</v>
      </c>
      <c r="FW80" s="10" t="s">
        <v>296</v>
      </c>
      <c r="FX80" s="10" t="s">
        <v>297</v>
      </c>
      <c r="FY80" s="10" t="s">
        <v>298</v>
      </c>
      <c r="FZ80" s="10" t="s">
        <v>299</v>
      </c>
      <c r="GA80" s="10" t="s">
        <v>300</v>
      </c>
      <c r="GB80" s="10" t="s">
        <v>301</v>
      </c>
      <c r="GC80" s="10" t="s">
        <v>302</v>
      </c>
      <c r="GD80" s="10" t="s">
        <v>303</v>
      </c>
      <c r="GE80" s="10" t="s">
        <v>304</v>
      </c>
      <c r="GF80" s="10" t="s">
        <v>305</v>
      </c>
      <c r="GG80" s="10" t="s">
        <v>306</v>
      </c>
      <c r="GH80" s="10" t="s">
        <v>307</v>
      </c>
      <c r="GI80" s="10" t="s">
        <v>308</v>
      </c>
      <c r="GJ80" s="10" t="s">
        <v>309</v>
      </c>
      <c r="GK80" s="10" t="s">
        <v>310</v>
      </c>
      <c r="GL80" s="10" t="s">
        <v>311</v>
      </c>
      <c r="GM80" s="10" t="s">
        <v>312</v>
      </c>
      <c r="GN80" s="10" t="s">
        <v>313</v>
      </c>
      <c r="GO80" s="10" t="s">
        <v>314</v>
      </c>
      <c r="GP80" s="10" t="s">
        <v>315</v>
      </c>
      <c r="GQ80" s="10" t="s">
        <v>316</v>
      </c>
      <c r="GR80" s="10" t="s">
        <v>317</v>
      </c>
      <c r="GS80" s="10" t="s">
        <v>318</v>
      </c>
      <c r="GU80" s="10" t="s">
        <v>119</v>
      </c>
      <c r="GV80" s="10" t="s">
        <v>120</v>
      </c>
      <c r="GW80" s="10" t="s">
        <v>121</v>
      </c>
      <c r="GX80" s="10" t="s">
        <v>122</v>
      </c>
      <c r="GY80" s="10" t="s">
        <v>123</v>
      </c>
      <c r="GZ80" s="10" t="s">
        <v>124</v>
      </c>
      <c r="HA80" s="10" t="s">
        <v>125</v>
      </c>
      <c r="HB80" s="10" t="s">
        <v>126</v>
      </c>
      <c r="HC80" s="10" t="s">
        <v>127</v>
      </c>
      <c r="HD80" s="10" t="s">
        <v>128</v>
      </c>
      <c r="HE80" s="10" t="s">
        <v>129</v>
      </c>
      <c r="HF80" s="10" t="s">
        <v>130</v>
      </c>
      <c r="HG80" s="10" t="s">
        <v>131</v>
      </c>
      <c r="HH80" s="10" t="s">
        <v>132</v>
      </c>
      <c r="HI80" s="10" t="s">
        <v>133</v>
      </c>
      <c r="HJ80" s="10" t="s">
        <v>134</v>
      </c>
      <c r="HK80" s="10" t="s">
        <v>135</v>
      </c>
      <c r="HL80" s="10" t="s">
        <v>136</v>
      </c>
      <c r="HM80" s="10" t="s">
        <v>137</v>
      </c>
      <c r="HN80" s="10" t="s">
        <v>138</v>
      </c>
      <c r="HO80" s="10" t="s">
        <v>139</v>
      </c>
      <c r="HP80" s="10" t="s">
        <v>140</v>
      </c>
      <c r="HQ80" s="10" t="s">
        <v>141</v>
      </c>
      <c r="HR80" s="10" t="s">
        <v>142</v>
      </c>
      <c r="HS80" s="10" t="s">
        <v>143</v>
      </c>
      <c r="HT80" s="10" t="s">
        <v>144</v>
      </c>
      <c r="HU80" s="10" t="s">
        <v>145</v>
      </c>
      <c r="HV80" s="10" t="s">
        <v>146</v>
      </c>
      <c r="HW80" s="10" t="s">
        <v>147</v>
      </c>
      <c r="HX80" s="10" t="s">
        <v>148</v>
      </c>
      <c r="HY80" s="10" t="s">
        <v>149</v>
      </c>
      <c r="HZ80" s="10" t="s">
        <v>150</v>
      </c>
      <c r="IA80" s="10" t="s">
        <v>151</v>
      </c>
      <c r="IB80" s="10" t="s">
        <v>152</v>
      </c>
      <c r="IC80" s="10" t="s">
        <v>153</v>
      </c>
      <c r="ID80" s="10" t="s">
        <v>154</v>
      </c>
      <c r="IE80" s="10" t="s">
        <v>155</v>
      </c>
      <c r="IF80" s="10" t="s">
        <v>156</v>
      </c>
      <c r="IG80" s="10" t="s">
        <v>157</v>
      </c>
      <c r="IH80" s="10" t="s">
        <v>158</v>
      </c>
      <c r="II80" s="10" t="s">
        <v>159</v>
      </c>
      <c r="IJ80" s="10" t="s">
        <v>160</v>
      </c>
      <c r="IK80" s="10" t="s">
        <v>161</v>
      </c>
      <c r="IL80" s="10" t="s">
        <v>162</v>
      </c>
      <c r="IM80" s="10" t="s">
        <v>163</v>
      </c>
      <c r="IN80" s="10" t="s">
        <v>164</v>
      </c>
      <c r="IO80" s="10" t="s">
        <v>165</v>
      </c>
      <c r="IP80" s="10" t="s">
        <v>166</v>
      </c>
      <c r="IQ80" s="10" t="s">
        <v>167</v>
      </c>
      <c r="IR80" s="10" t="s">
        <v>168</v>
      </c>
      <c r="IS80" s="10" t="s">
        <v>169</v>
      </c>
      <c r="IT80" s="10" t="s">
        <v>170</v>
      </c>
      <c r="IU80" s="10" t="s">
        <v>171</v>
      </c>
      <c r="IV80" s="10" t="s">
        <v>172</v>
      </c>
      <c r="IW80" s="10" t="s">
        <v>173</v>
      </c>
      <c r="IX80" s="10" t="s">
        <v>174</v>
      </c>
      <c r="IY80" s="10" t="s">
        <v>175</v>
      </c>
      <c r="IZ80" s="10" t="s">
        <v>176</v>
      </c>
      <c r="JA80" s="10" t="s">
        <v>177</v>
      </c>
      <c r="JB80" s="10" t="s">
        <v>178</v>
      </c>
      <c r="JC80" s="10" t="s">
        <v>179</v>
      </c>
      <c r="JD80" s="10" t="s">
        <v>180</v>
      </c>
      <c r="JE80" s="10" t="s">
        <v>181</v>
      </c>
      <c r="JF80" s="10" t="s">
        <v>182</v>
      </c>
      <c r="JG80" s="10" t="s">
        <v>183</v>
      </c>
      <c r="JH80" s="10" t="s">
        <v>184</v>
      </c>
      <c r="JI80" s="10" t="s">
        <v>185</v>
      </c>
      <c r="JJ80" s="10" t="s">
        <v>186</v>
      </c>
      <c r="JK80" s="10" t="s">
        <v>187</v>
      </c>
      <c r="JL80" s="10" t="s">
        <v>188</v>
      </c>
      <c r="JM80" s="10" t="s">
        <v>189</v>
      </c>
      <c r="JN80" s="10" t="s">
        <v>190</v>
      </c>
      <c r="JO80" s="10" t="s">
        <v>191</v>
      </c>
      <c r="JP80" s="10" t="s">
        <v>192</v>
      </c>
      <c r="JQ80" s="10" t="s">
        <v>193</v>
      </c>
      <c r="JR80" s="10" t="s">
        <v>194</v>
      </c>
      <c r="JS80" s="10" t="s">
        <v>195</v>
      </c>
      <c r="JT80" s="10" t="s">
        <v>196</v>
      </c>
      <c r="JU80" s="10" t="s">
        <v>197</v>
      </c>
      <c r="JV80" s="10" t="s">
        <v>198</v>
      </c>
      <c r="JW80" s="10" t="s">
        <v>199</v>
      </c>
      <c r="JX80" s="10" t="s">
        <v>200</v>
      </c>
      <c r="JY80" s="10" t="s">
        <v>201</v>
      </c>
      <c r="JZ80" s="10" t="s">
        <v>202</v>
      </c>
      <c r="KA80" s="10" t="s">
        <v>203</v>
      </c>
      <c r="KB80" s="10" t="s">
        <v>204</v>
      </c>
      <c r="KC80" s="10" t="s">
        <v>205</v>
      </c>
      <c r="KD80" s="10" t="s">
        <v>206</v>
      </c>
      <c r="KE80" s="10" t="s">
        <v>207</v>
      </c>
      <c r="KF80" s="10" t="s">
        <v>208</v>
      </c>
      <c r="KG80" s="10" t="s">
        <v>209</v>
      </c>
      <c r="KH80" s="10" t="s">
        <v>210</v>
      </c>
      <c r="KI80" s="10" t="s">
        <v>211</v>
      </c>
      <c r="KJ80" s="10" t="s">
        <v>212</v>
      </c>
      <c r="KK80" s="10" t="s">
        <v>213</v>
      </c>
      <c r="KL80" s="10" t="s">
        <v>214</v>
      </c>
      <c r="KM80" s="10" t="s">
        <v>215</v>
      </c>
      <c r="KN80" s="10" t="s">
        <v>216</v>
      </c>
      <c r="KO80" s="10" t="s">
        <v>217</v>
      </c>
      <c r="KP80" s="10" t="s">
        <v>218</v>
      </c>
      <c r="KQ80" s="10" t="s">
        <v>219</v>
      </c>
      <c r="KR80" s="10" t="s">
        <v>220</v>
      </c>
      <c r="KS80" s="10" t="s">
        <v>221</v>
      </c>
      <c r="KT80" s="10" t="s">
        <v>222</v>
      </c>
      <c r="KU80" s="10" t="s">
        <v>223</v>
      </c>
      <c r="KV80" s="10" t="s">
        <v>224</v>
      </c>
      <c r="KW80" s="10" t="s">
        <v>225</v>
      </c>
      <c r="KX80" s="10" t="s">
        <v>226</v>
      </c>
      <c r="KY80" s="10" t="s">
        <v>227</v>
      </c>
      <c r="KZ80" s="10" t="s">
        <v>228</v>
      </c>
      <c r="LA80" s="10" t="s">
        <v>229</v>
      </c>
      <c r="LB80" s="10" t="s">
        <v>230</v>
      </c>
      <c r="LC80" s="10" t="s">
        <v>231</v>
      </c>
      <c r="LD80" s="10" t="s">
        <v>232</v>
      </c>
      <c r="LE80" s="10" t="s">
        <v>233</v>
      </c>
      <c r="LF80" s="10" t="s">
        <v>234</v>
      </c>
      <c r="LG80" s="10" t="s">
        <v>235</v>
      </c>
      <c r="LH80" s="10" t="s">
        <v>236</v>
      </c>
      <c r="LI80" s="10" t="s">
        <v>237</v>
      </c>
      <c r="LJ80" s="10" t="s">
        <v>238</v>
      </c>
      <c r="LK80" s="10" t="s">
        <v>239</v>
      </c>
      <c r="LL80" s="10" t="s">
        <v>240</v>
      </c>
      <c r="LM80" s="10" t="s">
        <v>241</v>
      </c>
      <c r="LN80" s="10" t="s">
        <v>242</v>
      </c>
      <c r="LO80" s="10" t="s">
        <v>243</v>
      </c>
      <c r="LP80" s="10" t="s">
        <v>244</v>
      </c>
      <c r="LQ80" s="10" t="s">
        <v>245</v>
      </c>
      <c r="LR80" s="10" t="s">
        <v>246</v>
      </c>
      <c r="LS80" s="10" t="s">
        <v>247</v>
      </c>
      <c r="LT80" s="10" t="s">
        <v>248</v>
      </c>
      <c r="LU80" s="10" t="s">
        <v>249</v>
      </c>
      <c r="LV80" s="10" t="s">
        <v>250</v>
      </c>
      <c r="LW80" s="10" t="s">
        <v>251</v>
      </c>
      <c r="LX80" s="10" t="s">
        <v>252</v>
      </c>
      <c r="LY80" s="10" t="s">
        <v>253</v>
      </c>
      <c r="LZ80" s="10" t="s">
        <v>254</v>
      </c>
      <c r="MA80" s="10" t="s">
        <v>255</v>
      </c>
      <c r="MB80" s="10" t="s">
        <v>256</v>
      </c>
      <c r="MC80" s="10" t="s">
        <v>257</v>
      </c>
      <c r="MD80" s="10" t="s">
        <v>258</v>
      </c>
      <c r="ME80" s="10" t="s">
        <v>259</v>
      </c>
      <c r="MF80" s="10" t="s">
        <v>260</v>
      </c>
      <c r="MG80" s="10" t="s">
        <v>261</v>
      </c>
      <c r="MH80" s="10" t="s">
        <v>262</v>
      </c>
      <c r="MI80" s="10" t="s">
        <v>263</v>
      </c>
      <c r="MJ80" s="10" t="s">
        <v>264</v>
      </c>
      <c r="MK80" s="10" t="s">
        <v>265</v>
      </c>
      <c r="ML80" s="10" t="s">
        <v>266</v>
      </c>
      <c r="MM80" s="10" t="s">
        <v>267</v>
      </c>
      <c r="MN80" s="10" t="s">
        <v>268</v>
      </c>
      <c r="MO80" s="10" t="s">
        <v>269</v>
      </c>
      <c r="MP80" s="10" t="s">
        <v>270</v>
      </c>
      <c r="MQ80" s="10" t="s">
        <v>271</v>
      </c>
      <c r="MR80" s="10" t="s">
        <v>272</v>
      </c>
      <c r="MS80" s="10" t="s">
        <v>273</v>
      </c>
      <c r="MT80" s="10" t="s">
        <v>274</v>
      </c>
      <c r="MU80" s="10" t="s">
        <v>275</v>
      </c>
      <c r="MV80" s="10" t="s">
        <v>276</v>
      </c>
      <c r="MW80" s="10" t="s">
        <v>277</v>
      </c>
      <c r="MX80" s="10" t="s">
        <v>278</v>
      </c>
      <c r="MY80" s="10" t="s">
        <v>279</v>
      </c>
      <c r="MZ80" s="10" t="s">
        <v>280</v>
      </c>
      <c r="NA80" s="10" t="s">
        <v>281</v>
      </c>
      <c r="NB80" s="10" t="s">
        <v>282</v>
      </c>
      <c r="NC80" s="10" t="s">
        <v>283</v>
      </c>
      <c r="ND80" s="10" t="s">
        <v>284</v>
      </c>
      <c r="NE80" s="10" t="s">
        <v>285</v>
      </c>
      <c r="NF80" s="10" t="s">
        <v>286</v>
      </c>
      <c r="NG80" s="10" t="s">
        <v>287</v>
      </c>
      <c r="NH80" s="10" t="s">
        <v>288</v>
      </c>
      <c r="NI80" s="10" t="s">
        <v>289</v>
      </c>
      <c r="NJ80" s="10" t="s">
        <v>290</v>
      </c>
      <c r="NK80" s="10" t="s">
        <v>291</v>
      </c>
      <c r="NL80" s="10" t="s">
        <v>292</v>
      </c>
      <c r="NM80" s="10" t="s">
        <v>293</v>
      </c>
      <c r="NN80" s="10" t="s">
        <v>294</v>
      </c>
      <c r="NO80" s="10" t="s">
        <v>295</v>
      </c>
      <c r="NP80" s="10" t="s">
        <v>296</v>
      </c>
      <c r="NQ80" s="10" t="s">
        <v>297</v>
      </c>
      <c r="NR80" s="10" t="s">
        <v>298</v>
      </c>
      <c r="NS80" s="10" t="s">
        <v>299</v>
      </c>
      <c r="NT80" s="10" t="s">
        <v>300</v>
      </c>
      <c r="NU80" s="10" t="s">
        <v>301</v>
      </c>
      <c r="NV80" s="10" t="s">
        <v>302</v>
      </c>
      <c r="NW80" s="10" t="s">
        <v>303</v>
      </c>
      <c r="NX80" s="10" t="s">
        <v>304</v>
      </c>
      <c r="NY80" s="10" t="s">
        <v>305</v>
      </c>
      <c r="NZ80" s="10" t="s">
        <v>306</v>
      </c>
      <c r="OA80" s="10" t="s">
        <v>307</v>
      </c>
      <c r="OB80" s="10" t="s">
        <v>308</v>
      </c>
      <c r="OC80" s="10" t="s">
        <v>309</v>
      </c>
      <c r="OD80" s="10" t="s">
        <v>310</v>
      </c>
      <c r="OE80" s="10" t="s">
        <v>311</v>
      </c>
      <c r="OF80" s="10" t="s">
        <v>312</v>
      </c>
      <c r="OG80" s="10" t="s">
        <v>313</v>
      </c>
      <c r="OH80" s="10" t="s">
        <v>314</v>
      </c>
      <c r="OI80" s="10" t="s">
        <v>315</v>
      </c>
      <c r="OJ80" s="10" t="s">
        <v>316</v>
      </c>
      <c r="OK80" s="10" t="s">
        <v>317</v>
      </c>
      <c r="OL80" s="10" t="s">
        <v>318</v>
      </c>
    </row>
    <row r="81" ht="15.75" customHeight="1">
      <c r="A81" s="10">
        <v>2026.0</v>
      </c>
      <c r="B81" s="20">
        <f>$B$5*(1+$H$4)*(1+B58)*(1+C58)*(1+NORMINV(RAND(),0,1)*(D58))</f>
        <v>97999.37061</v>
      </c>
      <c r="C81" s="20">
        <f>$B$5*(1+$H$4)*(1+B58)*(1+C58)*(1+NORMINV(RAND(),0,1)*(D58))</f>
        <v>101505.4238</v>
      </c>
      <c r="D81" s="20">
        <f>$B$5*(1+$H$4)*(1+B58)*(1+C58)*(1+NORMINV(RAND(),0,1)*(D58))</f>
        <v>104544.6899</v>
      </c>
      <c r="E81" s="20">
        <f>$B$5*(1+$H$4)*(1+B58)*(1+C58)*(1+NORMINV(RAND(),0,1)*(D58))</f>
        <v>117609.3096</v>
      </c>
      <c r="F81" s="20">
        <f>$B$5*(1+$H$4)*(1+B58)*(1+C58)*(1+NORMINV(RAND(),0,1)*(D58))</f>
        <v>124452.4491</v>
      </c>
      <c r="G81" s="20">
        <f>$B$5*(1+$H$4)*(1+B58)*(1+C58)*(1+NORMINV(RAND(),0,1)*(D58))</f>
        <v>117676.4922</v>
      </c>
      <c r="H81" s="20">
        <f>$B$5*(1+$H$4)*(1+B58)*(1+C58)*(1+NORMINV(RAND(),0,1)*(D58))</f>
        <v>135221.0514</v>
      </c>
      <c r="I81" s="20">
        <f>$B$5*(1+$H$4)*(1+B58)*(1+C58)*(1+NORMINV(RAND(),0,1)*(D58))</f>
        <v>122623.8691</v>
      </c>
      <c r="J81" s="20">
        <f>$B$5*(1+$H$4)*(1+B58)*(1+C58)*(1+NORMINV(RAND(),0,1)*(D58))</f>
        <v>109236.2446</v>
      </c>
      <c r="K81" s="20">
        <f>$B$5*(1+$H$4)*(1+B58)*(1+C58)*(1+NORMINV(RAND(),0,1)*(D58))</f>
        <v>118226.1943</v>
      </c>
      <c r="L81" s="20">
        <f>$B$5*(1+$H$4)*(1+B58)*(1+C58)*(1+NORMINV(RAND(),0,1)*(D58))</f>
        <v>130044.5451</v>
      </c>
      <c r="M81" s="20">
        <f>$B$5*(1+$H$4)*(1+B58)*(1+C58)*(1+NORMINV(RAND(),0,1)*(D58))</f>
        <v>114300.3379</v>
      </c>
      <c r="N81" s="20">
        <f>$B$5*(1+$H$4)*(1+B58)*(1+C58)*(1+NORMINV(RAND(),0,1)*(D58))</f>
        <v>108964.5085</v>
      </c>
      <c r="O81" s="20">
        <f>$B$5*(1+$H$4)*(1+B58)*(1+C58)*(1+NORMINV(RAND(),0,1)*(D58))</f>
        <v>102645.2241</v>
      </c>
      <c r="P81" s="20">
        <f>$B$5*(1+$H$4)*(1+B58)*(1+C58)*(1+NORMINV(RAND(),0,1)*(D58))</f>
        <v>104476.6933</v>
      </c>
      <c r="Q81" s="20">
        <f>$B$5*(1+$H$4)*(1+B58)*(1+C58)*(1+NORMINV(RAND(),0,1)*(D58))</f>
        <v>119779.6684</v>
      </c>
      <c r="R81" s="20">
        <f>$B$5*(1+$H$4)*(1+B58)*(1+C58)*(1+NORMINV(RAND(),0,1)*(D58))</f>
        <v>115372.5861</v>
      </c>
      <c r="S81" s="20">
        <f>$B$5*(1+$H$4)*(1+B58)*(1+C58)*(1+NORMINV(RAND(),0,1)*(D58))</f>
        <v>126183.5246</v>
      </c>
      <c r="T81" s="20">
        <f>$B$5*(1+$H$4)*(1+B58)*(1+C58)*(1+NORMINV(RAND(),0,1)*(D58))</f>
        <v>122651.8518</v>
      </c>
      <c r="U81" s="20">
        <f>$B$5*(1+$H$4)*(1+B58)*(1+C58)*(1+NORMINV(RAND(),0,1)*(D58))</f>
        <v>102986.312</v>
      </c>
      <c r="V81" s="20">
        <f>$B$5*(1+$H$4)*(1+B58)*(1+C58)*(1+NORMINV(RAND(),0,1)*(D58))</f>
        <v>118480.5765</v>
      </c>
      <c r="W81" s="20">
        <f>$B$5*(1+$H$4)*(1+B58)*(1+C58)*(1+NORMINV(RAND(),0,1)*(D58))</f>
        <v>130605.8281</v>
      </c>
      <c r="X81" s="20">
        <f>$B$5*(1+$H$4)*(1+B58)*(1+C58)*(1+NORMINV(RAND(),0,1)*(D58))</f>
        <v>139676.8192</v>
      </c>
      <c r="Y81" s="20">
        <f>$B$5*(1+$H$4)*(1+B58)*(1+C58)*(1+NORMINV(RAND(),0,1)*(D58))</f>
        <v>107362.2413</v>
      </c>
      <c r="Z81" s="20">
        <f>$B$5*(1+$H$4)*(1+B58)*(1+C58)*(1+NORMINV(RAND(),0,1)*(D58))</f>
        <v>92419.35168</v>
      </c>
      <c r="AA81" s="20">
        <f>$B$5*(1+$H$4)*(1+B58)*(1+C58)*(1+NORMINV(RAND(),0,1)*(D58))</f>
        <v>103097.2111</v>
      </c>
      <c r="AB81" s="20">
        <f>$B$5*(1+$H$4)*(1+B58)*(1+C58)*(1+NORMINV(RAND(),0,1)*(D58))</f>
        <v>114309.2739</v>
      </c>
      <c r="AC81" s="20">
        <f>$B$5*(1+$H$4)*(1+B58)*(1+C58)*(1+NORMINV(RAND(),0,1)*(D58))</f>
        <v>126603.9235</v>
      </c>
      <c r="AD81" s="20">
        <f>$B$5*(1+$H$4)*(1+B58)*(1+C58)*(1+NORMINV(RAND(),0,1)*(D58))</f>
        <v>118693.2289</v>
      </c>
      <c r="AE81" s="20">
        <f>$B$5*(1+$H$4)*(1+B58)*(1+C58)*(1+NORMINV(RAND(),0,1)*(D58))</f>
        <v>132994.1773</v>
      </c>
      <c r="AF81" s="20">
        <f>$B$5*(1+$H$4)*(1+B58)*(1+C58)*(1+NORMINV(RAND(),0,1)*(D58))</f>
        <v>111016.1984</v>
      </c>
      <c r="AG81" s="20">
        <f>$B$5*(1+$H$4)*(1+B58)*(1+C58)*(1+NORMINV(RAND(),0,1)*(D58))</f>
        <v>121479.9276</v>
      </c>
      <c r="AH81" s="20">
        <f>$B$5*(1+$H$4)*(1+B58)*(1+C58)*(1+NORMINV(RAND(),0,1)*(D58))</f>
        <v>138540.0352</v>
      </c>
      <c r="AI81" s="20">
        <f>$B$5*(1+$H$4)*(1+B58)*(1+C58)*(1+NORMINV(RAND(),0,1)*(D58))</f>
        <v>109254.7574</v>
      </c>
      <c r="AJ81" s="20">
        <f>$B$5*(1+$H$4)*(1+B58)*(1+C58)*(1+NORMINV(RAND(),0,1)*(D58))</f>
        <v>138716.2432</v>
      </c>
      <c r="AK81" s="20">
        <f>$B$5*(1+$H$4)*(1+B58)*(1+C58)*(1+NORMINV(RAND(),0,1)*(D58))</f>
        <v>128983.6864</v>
      </c>
      <c r="AL81" s="20">
        <f>$B$5*(1+$H$4)*(1+B58)*(1+C58)*(1+NORMINV(RAND(),0,1)*(D58))</f>
        <v>127882.3581</v>
      </c>
      <c r="AM81" s="20">
        <f>$B$5*(1+$H$4)*(1+B58)*(1+C58)*(1+NORMINV(RAND(),0,1)*(D58))</f>
        <v>125614.8333</v>
      </c>
      <c r="AN81" s="20">
        <f>$B$5*(1+$H$4)*(1+B58)*(1+C58)*(1+NORMINV(RAND(),0,1)*(D58))</f>
        <v>101915.5098</v>
      </c>
      <c r="AO81" s="20">
        <f>$B$5*(1+$H$4)*(1+B58)*(1+C58)*(1+NORMINV(RAND(),0,1)*(D58))</f>
        <v>106942.837</v>
      </c>
      <c r="AP81" s="20">
        <f>$B$5*(1+$H$4)*(1+B58)*(1+C58)*(1+NORMINV(RAND(),0,1)*(D58))</f>
        <v>119916.8336</v>
      </c>
      <c r="AQ81" s="20">
        <f>$B$5*(1+$H$4)*(1+B58)*(1+C58)*(1+NORMINV(RAND(),0,1)*(D58))</f>
        <v>112192.9262</v>
      </c>
      <c r="AR81" s="20">
        <f>$B$5*(1+$H$4)*(1+B58)*(1+C58)*(1+NORMINV(RAND(),0,1)*(D58))</f>
        <v>120565.0647</v>
      </c>
      <c r="AS81" s="20">
        <f>$B$5*(1+$H$4)*(1+B58)*(1+C58)*(1+NORMINV(RAND(),0,1)*(D58))</f>
        <v>111512.2046</v>
      </c>
      <c r="AT81" s="20">
        <f>$B$5*(1+$H$4)*(1+B58)*(1+C58)*(1+NORMINV(RAND(),0,1)*(D58))</f>
        <v>102286.5034</v>
      </c>
      <c r="AU81" s="20">
        <f>$B$5*(1+$H$4)*(1+B58)*(1+C58)*(1+NORMINV(RAND(),0,1)*(D58))</f>
        <v>119311.853</v>
      </c>
      <c r="AV81" s="20">
        <f>$B$5*(1+$H$4)*(1+B58)*(1+C58)*(1+NORMINV(RAND(),0,1)*(D58))</f>
        <v>126773.1398</v>
      </c>
      <c r="AW81" s="20">
        <f>$B$5*(1+$H$4)*(1+B58)*(1+C58)*(1+NORMINV(RAND(),0,1)*(D58))</f>
        <v>131234.2947</v>
      </c>
      <c r="AX81" s="20">
        <f>$B$5*(1+$H$4)*(1+B58)*(1+C58)*(1+NORMINV(RAND(),0,1)*(D58))</f>
        <v>129409.4035</v>
      </c>
      <c r="AY81" s="20">
        <f>$B$5*(1+$H$4)*(1+B58)*(1+C58)*(1+NORMINV(RAND(),0,1)*(D58))</f>
        <v>131738.639</v>
      </c>
      <c r="AZ81" s="20">
        <f>$B$5*(1+$H$4)*(1+B58)*(1+C58)*(1+NORMINV(RAND(),0,1)*(D58))</f>
        <v>109866.8885</v>
      </c>
      <c r="BA81" s="20">
        <f>$B$5*(1+$H$4)*(1+B58)*(1+C58)*(1+NORMINV(RAND(),0,1)*(D58))</f>
        <v>132406.76</v>
      </c>
      <c r="BB81" s="20">
        <f>$B$5*(1+$H$4)*(1+B58)*(1+C58)*(1+NORMINV(RAND(),0,1)*(D58))</f>
        <v>121111.1754</v>
      </c>
      <c r="BC81" s="20">
        <f>$B$5*(1+$H$4)*(1+B58)*(1+C58)*(1+NORMINV(RAND(),0,1)*(D58))</f>
        <v>110239.5911</v>
      </c>
      <c r="BD81" s="20">
        <f>$B$5*(1+$H$4)*(1+B58)*(1+C58)*(1+NORMINV(RAND(),0,1)*(D58))</f>
        <v>115238.5307</v>
      </c>
      <c r="BE81" s="20">
        <f>$B$5*(1+$H$4)*(1+B58)*(1+C58)*(1+NORMINV(RAND(),0,1)*(D58))</f>
        <v>125166.0546</v>
      </c>
      <c r="BF81" s="20">
        <f>$B$5*(1+$H$4)*(1+B58)*(1+C58)*(1+NORMINV(RAND(),0,1)*(D58))</f>
        <v>130811.1938</v>
      </c>
      <c r="BG81" s="20">
        <f>$B$5*(1+$H$4)*(1+B58)*(1+C58)*(1+NORMINV(RAND(),0,1)*(D58))</f>
        <v>108160.3383</v>
      </c>
      <c r="BH81" s="20">
        <f>$B$5*(1+$H$4)*(1+B58)*(1+C58)*(1+NORMINV(RAND(),0,1)*(D58))</f>
        <v>98610.22781</v>
      </c>
      <c r="BI81" s="20">
        <f>$B$5*(1+$H$4)*(1+B58)*(1+C58)*(1+NORMINV(RAND(),0,1)*(D58))</f>
        <v>110692.2165</v>
      </c>
      <c r="BJ81" s="20">
        <f>$B$5*(1+$H$4)*(1+B58)*(1+C58)*(1+NORMINV(RAND(),0,1)*(D58))</f>
        <v>133993.861</v>
      </c>
      <c r="BK81" s="20">
        <f>$B$5*(1+$H$4)*(1+B58)*(1+C58)*(1+NORMINV(RAND(),0,1)*(D58))</f>
        <v>121717.2065</v>
      </c>
      <c r="BL81" s="20">
        <f>$B$5*(1+$H$4)*(1+B58)*(1+C58)*(1+NORMINV(RAND(),0,1)*(D58))</f>
        <v>126033.4077</v>
      </c>
      <c r="BM81" s="20">
        <f>$B$5*(1+$H$4)*(1+B58)*(1+C58)*(1+NORMINV(RAND(),0,1)*(D58))</f>
        <v>119324.3551</v>
      </c>
      <c r="BN81" s="20">
        <f>$B$5*(1+$H$4)*(1+B58)*(1+C58)*(1+NORMINV(RAND(),0,1)*(D58))</f>
        <v>130933.8758</v>
      </c>
      <c r="BO81" s="20">
        <f>$B$5*(1+$H$4)*(1+B58)*(1+C58)*(1+NORMINV(RAND(),0,1)*(D58))</f>
        <v>101971.3384</v>
      </c>
      <c r="BP81" s="20">
        <f>$B$5*(1+$H$4)*(1+B58)*(1+C58)*(1+NORMINV(RAND(),0,1)*(D58))</f>
        <v>118141.1411</v>
      </c>
      <c r="BQ81" s="20">
        <f>$B$5*(1+$H$4)*(1+B58)*(1+C58)*(1+NORMINV(RAND(),0,1)*(D58))</f>
        <v>115676.8292</v>
      </c>
      <c r="BR81" s="20">
        <f>$B$5*(1+$H$4)*(1+B58)*(1+C58)*(1+NORMINV(RAND(),0,1)*(D58))</f>
        <v>123145.2286</v>
      </c>
      <c r="BS81" s="20">
        <f>$B$5*(1+$H$4)*(1+B58)*(1+C58)*(1+NORMINV(RAND(),0,1)*(D58))</f>
        <v>97237.63759</v>
      </c>
      <c r="BT81" s="20">
        <f>$B$5*(1+$H$4)*(1+B58)*(1+C58)*(1+NORMINV(RAND(),0,1)*(D58))</f>
        <v>122652.9712</v>
      </c>
      <c r="BU81" s="20">
        <f>$B$5*(1+$H$4)*(1+B58)*(1+C58)*(1+NORMINV(RAND(),0,1)*(D58))</f>
        <v>120509.5165</v>
      </c>
      <c r="BV81" s="20">
        <f>$B$5*(1+$H$4)*(1+B58)*(1+C58)*(1+NORMINV(RAND(),0,1)*(D58))</f>
        <v>99322.60967</v>
      </c>
      <c r="BW81" s="20">
        <f>$B$5*(1+$H$4)*(1+B58)*(1+C58)*(1+NORMINV(RAND(),0,1)*(D58))</f>
        <v>114937.9497</v>
      </c>
      <c r="BX81" s="20">
        <f>$B$5*(1+$H$4)*(1+B58)*(1+C58)*(1+NORMINV(RAND(),0,1)*(D58))</f>
        <v>116865.3737</v>
      </c>
      <c r="BY81" s="20">
        <f>$B$5*(1+$H$4)*(1+B58)*(1+C58)*(1+NORMINV(RAND(),0,1)*(D58))</f>
        <v>101129.0419</v>
      </c>
      <c r="BZ81" s="20">
        <f>$B$5*(1+$H$4)*(1+B58)*(1+C58)*(1+NORMINV(RAND(),0,1)*(D58))</f>
        <v>123873.5393</v>
      </c>
      <c r="CA81" s="20">
        <f>$B$5*(1+$H$4)*(1+B58)*(1+C58)*(1+NORMINV(RAND(),0,1)*(D58))</f>
        <v>121751.6117</v>
      </c>
      <c r="CB81" s="20">
        <f>$B$5*(1+$H$4)*(1+B58)*(1+C58)*(1+NORMINV(RAND(),0,1)*(D58))</f>
        <v>98691.65507</v>
      </c>
      <c r="CC81" s="20">
        <f>$B$5*(1+$H$4)*(1+B58)*(1+C58)*(1+NORMINV(RAND(),0,1)*(D58))</f>
        <v>100968.8101</v>
      </c>
      <c r="CD81" s="20">
        <f>$B$5*(1+$H$4)*(1+B58)*(1+C58)*(1+NORMINV(RAND(),0,1)*(D58))</f>
        <v>100093.878</v>
      </c>
      <c r="CE81" s="20">
        <f>$B$5*(1+$H$4)*(1+B58)*(1+C58)*(1+NORMINV(RAND(),0,1)*(D58))</f>
        <v>117146.5527</v>
      </c>
      <c r="CF81" s="20">
        <f>$B$5*(1+$H$4)*(1+B58)*(1+C58)*(1+NORMINV(RAND(),0,1)*(D58))</f>
        <v>115714.7287</v>
      </c>
      <c r="CG81" s="20">
        <f>$B$5*(1+$H$4)*(1+B58)*(1+C58)*(1+NORMINV(RAND(),0,1)*(D58))</f>
        <v>106691.6678</v>
      </c>
      <c r="CH81" s="20">
        <f>$B$5*(1+$H$4)*(1+B58)*(1+C58)*(1+NORMINV(RAND(),0,1)*(D58))</f>
        <v>112101.1053</v>
      </c>
      <c r="CI81" s="20">
        <f>$B$5*(1+$H$4)*(1+B58)*(1+C58)*(1+NORMINV(RAND(),0,1)*(D58))</f>
        <v>107734.8036</v>
      </c>
      <c r="CJ81" s="20">
        <f>$B$5*(1+$H$4)*(1+B58)*(1+C58)*(1+NORMINV(RAND(),0,1)*(D58))</f>
        <v>119077.1227</v>
      </c>
      <c r="CK81" s="20">
        <f>$B$5*(1+$H$4)*(1+B58)*(1+C58)*(1+NORMINV(RAND(),0,1)*(D58))</f>
        <v>102886.8943</v>
      </c>
      <c r="CL81" s="20">
        <f>$B$5*(1+$H$4)*(1+B58)*(1+C58)*(1+NORMINV(RAND(),0,1)*(D58))</f>
        <v>118581.0174</v>
      </c>
      <c r="CM81" s="20">
        <f>$B$5*(1+$H$4)*(1+B58)*(1+C58)*(1+NORMINV(RAND(),0,1)*(D58))</f>
        <v>131423.4843</v>
      </c>
      <c r="CN81" s="20">
        <f>$B$5*(1+$H$4)*(1+B58)*(1+C58)*(1+NORMINV(RAND(),0,1)*(D58))</f>
        <v>144888.7403</v>
      </c>
      <c r="CO81" s="20">
        <f>$B$5*(1+$H$4)*(1+B58)*(1+C58)*(1+NORMINV(RAND(),0,1)*(D58))</f>
        <v>130738.5107</v>
      </c>
      <c r="CP81" s="20">
        <f>$B$5*(1+$H$4)*(1+B58)*(1+C58)*(1+NORMINV(RAND(),0,1)*(D58))</f>
        <v>132230.3914</v>
      </c>
      <c r="CQ81" s="20">
        <f>$B$5*(1+$H$4)*(1+B58)*(1+C58)*(1+NORMINV(RAND(),0,1)*(D58))</f>
        <v>136789.6728</v>
      </c>
      <c r="CR81" s="20">
        <f>$B$5*(1+$H$4)*(1+B58)*(1+C58)*(1+NORMINV(RAND(),0,1)*(D58))</f>
        <v>112941.6803</v>
      </c>
      <c r="CS81" s="20">
        <f>$B$5*(1+$H$4)*(1+B58)*(1+C58)*(1+NORMINV(RAND(),0,1)*(D58))</f>
        <v>119389.0328</v>
      </c>
      <c r="CT81" s="20">
        <f>$B$5*(1+$H$4)*(1+B58)*(1+C58)*(1+NORMINV(RAND(),0,1)*(D58))</f>
        <v>119935.5682</v>
      </c>
      <c r="CU81" s="20">
        <f>$B$5*(1+$H$4)*(1+B58)*(1+C58)*(1+NORMINV(RAND(),0,1)*(D58))</f>
        <v>86769.35221</v>
      </c>
      <c r="CV81" s="20">
        <f>$B$5*(1+$H$4)*(1+B58)*(1+C58)*(1+NORMINV(RAND(),0,1)*(D58))</f>
        <v>109792.913</v>
      </c>
      <c r="CW81" s="20">
        <f>$B$5*(1+$H$4)*(1+B58)*(1+C58)*(1+NORMINV(RAND(),0,1)*(D58))</f>
        <v>115432.0916</v>
      </c>
      <c r="CX81" s="20">
        <f>$B$5*(1+$H$4)*(1+B58)*(1+C58)*(1+NORMINV(RAND(),0,1)*(D58))</f>
        <v>124164.2763</v>
      </c>
      <c r="CY81" s="20">
        <f>$B$5*(1+$H$4)*(1+B58)*(1+C58)*(1+NORMINV(RAND(),0,1)*(D58))</f>
        <v>113398.5649</v>
      </c>
      <c r="CZ81" s="20">
        <f>$B$5*(1+$H$4)*(1+B58)*(1+C58)*(1+NORMINV(RAND(),0,1)*(D58))</f>
        <v>107187.4949</v>
      </c>
      <c r="DA81" s="20">
        <f>$B$5*(1+$H$4)*(1+B58)*(1+C58)*(1+NORMINV(RAND(),0,1)*(D58))</f>
        <v>92752.9834</v>
      </c>
      <c r="DB81" s="20">
        <f>$B$5*(1+$H$4)*(1+B58)*(1+C58)*(1+NORMINV(RAND(),0,1)*(D58))</f>
        <v>100002.8687</v>
      </c>
      <c r="DC81" s="20">
        <f>$B$5*(1+$H$4)*(1+B58)*(1+C58)*(1+NORMINV(RAND(),0,1)*(D58))</f>
        <v>107372.4945</v>
      </c>
      <c r="DD81" s="20">
        <f>$B$5*(1+$H$4)*(1+B58)*(1+C58)*(1+NORMINV(RAND(),0,1)*(D58))</f>
        <v>115098.0687</v>
      </c>
      <c r="DE81" s="20">
        <f>$B$5*(1+$H$4)*(1+B58)*(1+C58)*(1+NORMINV(RAND(),0,1)*(D58))</f>
        <v>117328.1145</v>
      </c>
      <c r="DF81" s="20">
        <f>$B$5*(1+$H$4)*(1+B58)*(1+C58)*(1+NORMINV(RAND(),0,1)*(D58))</f>
        <v>89940.7378</v>
      </c>
      <c r="DG81" s="20">
        <f>$B$5*(1+$H$4)*(1+B58)*(1+C58)*(1+NORMINV(RAND(),0,1)*(D58))</f>
        <v>120591.5186</v>
      </c>
      <c r="DH81" s="20">
        <f>$B$5*(1+$H$4)*(1+B58)*(1+C58)*(1+NORMINV(RAND(),0,1)*(D58))</f>
        <v>125851.4406</v>
      </c>
      <c r="DI81" s="20">
        <f>$B$5*(1+$H$4)*(1+B58)*(1+C58)*(1+NORMINV(RAND(),0,1)*(D58))</f>
        <v>107621.1143</v>
      </c>
      <c r="DJ81" s="20">
        <f>$B$5*(1+$H$4)*(1+B58)*(1+C58)*(1+NORMINV(RAND(),0,1)*(D58))</f>
        <v>108999.7464</v>
      </c>
      <c r="DK81" s="20">
        <f>$B$5*(1+$H$4)*(1+B58)*(1+C58)*(1+NORMINV(RAND(),0,1)*(D58))</f>
        <v>123649.1249</v>
      </c>
      <c r="DL81" s="20">
        <f>$B$5*(1+$H$4)*(1+B58)*(1+C58)*(1+NORMINV(RAND(),0,1)*(D58))</f>
        <v>121655.0395</v>
      </c>
      <c r="DM81" s="20">
        <f>$B$5*(1+$H$4)*(1+B58)*(1+C58)*(1+NORMINV(RAND(),0,1)*(D58))</f>
        <v>126817.1832</v>
      </c>
      <c r="DN81" s="20">
        <f>$B$5*(1+$H$4)*(1+B58)*(1+C58)*(1+NORMINV(RAND(),0,1)*(D58))</f>
        <v>125698.308</v>
      </c>
      <c r="DO81" s="20">
        <f>$B$5*(1+$H$4)*(1+B58)*(1+C58)*(1+NORMINV(RAND(),0,1)*(D58))</f>
        <v>120682.5282</v>
      </c>
      <c r="DP81" s="20">
        <f>$B$5*(1+$H$4)*(1+B58)*(1+C58)*(1+NORMINV(RAND(),0,1)*(D58))</f>
        <v>116436.93</v>
      </c>
      <c r="DQ81" s="20">
        <f>$B$5*(1+$H$4)*(1+B58)*(1+C58)*(1+NORMINV(RAND(),0,1)*(D58))</f>
        <v>127651.2474</v>
      </c>
      <c r="DR81" s="20">
        <f>$B$5*(1+$H$4)*(1+B58)*(1+C58)*(1+NORMINV(RAND(),0,1)*(D58))</f>
        <v>113337.3398</v>
      </c>
      <c r="DS81" s="20">
        <f>$B$5*(1+$H$4)*(1+B58)*(1+C58)*(1+NORMINV(RAND(),0,1)*(D58))</f>
        <v>120949.3682</v>
      </c>
      <c r="DT81" s="20">
        <f>$B$5*(1+$H$4)*(1+B58)*(1+C58)*(1+NORMINV(RAND(),0,1)*(D58))</f>
        <v>133656.4082</v>
      </c>
      <c r="DU81" s="20">
        <f>$B$5*(1+$H$4)*(1+B58)*(1+C58)*(1+NORMINV(RAND(),0,1)*(D58))</f>
        <v>124815.5326</v>
      </c>
      <c r="DV81" s="20">
        <f>$B$5*(1+$H$4)*(1+B58)*(1+C58)*(1+NORMINV(RAND(),0,1)*(D58))</f>
        <v>103974.7238</v>
      </c>
      <c r="DW81" s="20">
        <f>$B$5*(1+$H$4)*(1+B58)*(1+C58)*(1+NORMINV(RAND(),0,1)*(D58))</f>
        <v>98518.49497</v>
      </c>
      <c r="DX81" s="20">
        <f>$B$5*(1+$H$4)*(1+B58)*(1+C58)*(1+NORMINV(RAND(),0,1)*(D58))</f>
        <v>113271.5222</v>
      </c>
      <c r="DY81" s="20">
        <f>$B$5*(1+$H$4)*(1+B58)*(1+C58)*(1+NORMINV(RAND(),0,1)*(D58))</f>
        <v>118522.9194</v>
      </c>
      <c r="DZ81" s="20">
        <f>$B$5*(1+$H$4)*(1+B58)*(1+C58)*(1+NORMINV(RAND(),0,1)*(D58))</f>
        <v>125064.6222</v>
      </c>
      <c r="EA81" s="20">
        <f>$B$5*(1+$H$4)*(1+B58)*(1+C58)*(1+NORMINV(RAND(),0,1)*(D58))</f>
        <v>96537.52899</v>
      </c>
      <c r="EB81" s="20">
        <f>$B$5*(1+$H$4)*(1+B58)*(1+C58)*(1+NORMINV(RAND(),0,1)*(D58))</f>
        <v>108630.8797</v>
      </c>
      <c r="EC81" s="20">
        <f>$B$5*(1+$H$4)*(1+B58)*(1+C58)*(1+NORMINV(RAND(),0,1)*(D58))</f>
        <v>106665.0572</v>
      </c>
      <c r="ED81" s="20">
        <f>$B$5*(1+$H$4)*(1+B58)*(1+C58)*(1+NORMINV(RAND(),0,1)*(D58))</f>
        <v>102231.5015</v>
      </c>
      <c r="EE81" s="20">
        <f>$B$5*(1+$H$4)*(1+B58)*(1+C58)*(1+NORMINV(RAND(),0,1)*(D58))</f>
        <v>116920.8353</v>
      </c>
      <c r="EF81" s="20">
        <f>$B$5*(1+$H$4)*(1+B58)*(1+C58)*(1+NORMINV(RAND(),0,1)*(D58))</f>
        <v>113828.0487</v>
      </c>
      <c r="EG81" s="20">
        <f>$B$5*(1+$H$4)*(1+B58)*(1+C58)*(1+NORMINV(RAND(),0,1)*(D58))</f>
        <v>130363.5225</v>
      </c>
      <c r="EH81" s="20">
        <f>$B$5*(1+$H$4)*(1+B58)*(1+C58)*(1+NORMINV(RAND(),0,1)*(D58))</f>
        <v>119265.3082</v>
      </c>
      <c r="EI81" s="20">
        <f>$B$5*(1+$H$4)*(1+B58)*(1+C58)*(1+NORMINV(RAND(),0,1)*(D58))</f>
        <v>134260.1958</v>
      </c>
      <c r="EJ81" s="20">
        <f>$B$5*(1+$H$4)*(1+B58)*(1+C58)*(1+NORMINV(RAND(),0,1)*(D58))</f>
        <v>116313.9703</v>
      </c>
      <c r="EK81" s="20">
        <f>$B$5*(1+$H$4)*(1+B58)*(1+C58)*(1+NORMINV(RAND(),0,1)*(D58))</f>
        <v>117971.4179</v>
      </c>
      <c r="EL81" s="20">
        <f>$B$5*(1+$H$4)*(1+B58)*(1+C58)*(1+NORMINV(RAND(),0,1)*(D58))</f>
        <v>124599.4905</v>
      </c>
      <c r="EM81" s="20">
        <f>$B$5*(1+$H$4)*(1+B58)*(1+C58)*(1+NORMINV(RAND(),0,1)*(D58))</f>
        <v>112230.0251</v>
      </c>
      <c r="EN81" s="20">
        <f>$B$5*(1+$H$4)*(1+B58)*(1+C58)*(1+NORMINV(RAND(),0,1)*(D58))</f>
        <v>102151.6634</v>
      </c>
      <c r="EO81" s="20">
        <f>$B$5*(1+$H$4)*(1+B58)*(1+C58)*(1+NORMINV(RAND(),0,1)*(D58))</f>
        <v>116309.8699</v>
      </c>
      <c r="EP81" s="20">
        <f>$B$5*(1+$H$4)*(1+B58)*(1+C58)*(1+NORMINV(RAND(),0,1)*(D58))</f>
        <v>130479.1861</v>
      </c>
      <c r="EQ81" s="20">
        <f>$B$5*(1+$H$4)*(1+B58)*(1+C58)*(1+NORMINV(RAND(),0,1)*(D58))</f>
        <v>115189.8633</v>
      </c>
      <c r="ER81" s="20">
        <f>$B$5*(1+$H$4)*(1+B58)*(1+C58)*(1+NORMINV(RAND(),0,1)*(D58))</f>
        <v>103211.0685</v>
      </c>
      <c r="ES81" s="20">
        <f>$B$5*(1+$H$4)*(1+B58)*(1+C58)*(1+NORMINV(RAND(),0,1)*(D58))</f>
        <v>115644.1464</v>
      </c>
      <c r="ET81" s="20">
        <f>$B$5*(1+$H$4)*(1+B58)*(1+C58)*(1+NORMINV(RAND(),0,1)*(D58))</f>
        <v>125629.3262</v>
      </c>
      <c r="EU81" s="20">
        <f>$B$5*(1+$H$4)*(1+B58)*(1+C58)*(1+NORMINV(RAND(),0,1)*(D58))</f>
        <v>110718.6847</v>
      </c>
      <c r="EV81" s="20">
        <f>$B$5*(1+$H$4)*(1+B58)*(1+C58)*(1+NORMINV(RAND(),0,1)*(D58))</f>
        <v>112802.9029</v>
      </c>
      <c r="EW81" s="20">
        <f>$B$5*(1+$H$4)*(1+B58)*(1+C58)*(1+NORMINV(RAND(),0,1)*(D58))</f>
        <v>127746.3379</v>
      </c>
      <c r="EX81" s="20">
        <f>$B$5*(1+$H$4)*(1+B58)*(1+C58)*(1+NORMINV(RAND(),0,1)*(D58))</f>
        <v>136511.2933</v>
      </c>
      <c r="EY81" s="20">
        <f>$B$5*(1+$H$4)*(1+B58)*(1+C58)*(1+NORMINV(RAND(),0,1)*(D58))</f>
        <v>119518.4865</v>
      </c>
      <c r="EZ81" s="20">
        <f>$B$5*(1+$H$4)*(1+B58)*(1+C58)*(1+NORMINV(RAND(),0,1)*(D58))</f>
        <v>118780.6913</v>
      </c>
      <c r="FA81" s="20">
        <f>$B$5*(1+$H$4)*(1+B58)*(1+C58)*(1+NORMINV(RAND(),0,1)*(D58))</f>
        <v>129308.2203</v>
      </c>
      <c r="FB81" s="20">
        <f>$B$5*(1+$H$4)*(1+B58)*(1+C58)*(1+NORMINV(RAND(),0,1)*(D58))</f>
        <v>112428.0098</v>
      </c>
      <c r="FC81" s="20">
        <f>$B$5*(1+$H$4)*(1+B58)*(1+C58)*(1+NORMINV(RAND(),0,1)*(D58))</f>
        <v>118157.8957</v>
      </c>
      <c r="FD81" s="20">
        <f>$B$5*(1+$H$4)*(1+B58)*(1+C58)*(1+NORMINV(RAND(),0,1)*(D58))</f>
        <v>132106.1414</v>
      </c>
      <c r="FE81" s="20">
        <f>$B$5*(1+$H$4)*(1+B58)*(1+C58)*(1+NORMINV(RAND(),0,1)*(D58))</f>
        <v>115893.3877</v>
      </c>
      <c r="FF81" s="20">
        <f>$B$5*(1+$H$4)*(1+B58)*(1+C58)*(1+NORMINV(RAND(),0,1)*(D58))</f>
        <v>111642.2152</v>
      </c>
      <c r="FG81" s="20">
        <f>$B$5*(1+$H$4)*(1+B58)*(1+C58)*(1+NORMINV(RAND(),0,1)*(D58))</f>
        <v>112732.1811</v>
      </c>
      <c r="FH81" s="20">
        <f>$B$5*(1+$H$4)*(1+B58)*(1+C58)*(1+NORMINV(RAND(),0,1)*(D58))</f>
        <v>100572.8352</v>
      </c>
      <c r="FI81" s="20">
        <f>$B$5*(1+$H$4)*(1+B58)*(1+C58)*(1+NORMINV(RAND(),0,1)*(D58))</f>
        <v>119522.6542</v>
      </c>
      <c r="FJ81" s="20">
        <f>$B$5*(1+$H$4)*(1+B58)*(1+C58)*(1+NORMINV(RAND(),0,1)*(D58))</f>
        <v>104376.3886</v>
      </c>
      <c r="FK81" s="20">
        <f>$B$5*(1+$H$4)*(1+B58)*(1+C58)*(1+NORMINV(RAND(),0,1)*(D58))</f>
        <v>104021.1927</v>
      </c>
      <c r="FL81" s="20">
        <f>$B$5*(1+$H$4)*(1+B58)*(1+C58)*(1+NORMINV(RAND(),0,1)*(D58))</f>
        <v>114931.7675</v>
      </c>
      <c r="FM81" s="20">
        <f>$B$5*(1+$H$4)*(1+B58)*(1+C58)*(1+NORMINV(RAND(),0,1)*(D58))</f>
        <v>96997.09323</v>
      </c>
      <c r="FN81" s="20">
        <f>$B$5*(1+$H$4)*(1+B58)*(1+C58)*(1+NORMINV(RAND(),0,1)*(D58))</f>
        <v>105451.4209</v>
      </c>
      <c r="FO81" s="20">
        <f>$B$5*(1+$H$4)*(1+B58)*(1+C58)*(1+NORMINV(RAND(),0,1)*(D58))</f>
        <v>107059.4887</v>
      </c>
      <c r="FP81" s="20">
        <f>$B$5*(1+$H$4)*(1+B58)*(1+C58)*(1+NORMINV(RAND(),0,1)*(D58))</f>
        <v>103307.3649</v>
      </c>
      <c r="FQ81" s="20">
        <f>$B$5*(1+$H$4)*(1+B58)*(1+C58)*(1+NORMINV(RAND(),0,1)*(D58))</f>
        <v>115990.61</v>
      </c>
      <c r="FR81" s="20">
        <f>$B$5*(1+$H$4)*(1+B58)*(1+C58)*(1+NORMINV(RAND(),0,1)*(D58))</f>
        <v>120483.9501</v>
      </c>
      <c r="FS81" s="20">
        <f>$B$5*(1+$H$4)*(1+B58)*(1+C58)*(1+NORMINV(RAND(),0,1)*(D58))</f>
        <v>124995.5883</v>
      </c>
      <c r="FT81" s="20">
        <f>$B$5*(1+$H$4)*(1+B58)*(1+C58)*(1+NORMINV(RAND(),0,1)*(D58))</f>
        <v>90504.83157</v>
      </c>
      <c r="FU81" s="20">
        <f>$B$5*(1+$H$4)*(1+B58)*(1+C58)*(1+NORMINV(RAND(),0,1)*(D58))</f>
        <v>104075.7654</v>
      </c>
      <c r="FV81" s="20">
        <f>$B$5*(1+$H$4)*(1+B58)*(1+C58)*(1+NORMINV(RAND(),0,1)*(D58))</f>
        <v>113564.4322</v>
      </c>
      <c r="FW81" s="20">
        <f>$B$5*(1+$H$4)*(1+B58)*(1+C58)*(1+NORMINV(RAND(),0,1)*(D58))</f>
        <v>142184.8813</v>
      </c>
      <c r="FX81" s="20">
        <f>$B$5*(1+$H$4)*(1+B58)*(1+C58)*(1+NORMINV(RAND(),0,1)*(D58))</f>
        <v>128902.2083</v>
      </c>
      <c r="FY81" s="20">
        <f>$B$5*(1+$H$4)*(1+B58)*(1+C58)*(1+NORMINV(RAND(),0,1)*(D58))</f>
        <v>106183.2994</v>
      </c>
      <c r="FZ81" s="20">
        <f>$B$5*(1+$H$4)*(1+B58)*(1+C58)*(1+NORMINV(RAND(),0,1)*(D58))</f>
        <v>111432.7722</v>
      </c>
      <c r="GA81" s="20">
        <f>$B$5*(1+$H$4)*(1+B58)*(1+C58)*(1+NORMINV(RAND(),0,1)*(D58))</f>
        <v>112014.0328</v>
      </c>
      <c r="GB81" s="20">
        <f>$B$5*(1+$H$4)*(1+B58)*(1+C58)*(1+NORMINV(RAND(),0,1)*(D58))</f>
        <v>121579.3954</v>
      </c>
      <c r="GC81" s="20">
        <f>$B$5*(1+$H$4)*(1+B58)*(1+C58)*(1+NORMINV(RAND(),0,1)*(D58))</f>
        <v>112090.7871</v>
      </c>
      <c r="GD81" s="20">
        <f>$B$5*(1+$H$4)*(1+B58)*(1+C58)*(1+NORMINV(RAND(),0,1)*(D58))</f>
        <v>111965.6379</v>
      </c>
      <c r="GE81" s="20">
        <f>$B$5*(1+$H$4)*(1+B58)*(1+C58)*(1+NORMINV(RAND(),0,1)*(D58))</f>
        <v>94224.91553</v>
      </c>
      <c r="GF81" s="20">
        <f>$B$5*(1+$H$4)*(1+B58)*(1+C58)*(1+NORMINV(RAND(),0,1)*(D58))</f>
        <v>102767.5794</v>
      </c>
      <c r="GG81" s="20">
        <f>$B$5*(1+$H$4)*(1+B58)*(1+C58)*(1+NORMINV(RAND(),0,1)*(D58))</f>
        <v>110562.7336</v>
      </c>
      <c r="GH81" s="20">
        <f>$B$5*(1+$H$4)*(1+B58)*(1+C58)*(1+NORMINV(RAND(),0,1)*(D58))</f>
        <v>114547.5783</v>
      </c>
      <c r="GI81" s="20">
        <f>$B$5*(1+$H$4)*(1+B58)*(1+C58)*(1+NORMINV(RAND(),0,1)*(D58))</f>
        <v>133012.3231</v>
      </c>
      <c r="GJ81" s="20">
        <f>$B$5*(1+$H$4)*(1+B58)*(1+C58)*(1+NORMINV(RAND(),0,1)*(D58))</f>
        <v>118133.1019</v>
      </c>
      <c r="GK81" s="20">
        <f>$B$5*(1+$H$4)*(1+B58)*(1+C58)*(1+NORMINV(RAND(),0,1)*(D58))</f>
        <v>112505.6712</v>
      </c>
      <c r="GL81" s="20">
        <f>$B$5*(1+$H$4)*(1+B58)*(1+C58)*(1+NORMINV(RAND(),0,1)*(D58))</f>
        <v>115305.3529</v>
      </c>
      <c r="GM81" s="20">
        <f>$B$5*(1+$H$4)*(1+B58)*(1+C58)*(1+NORMINV(RAND(),0,1)*(D58))</f>
        <v>129004.4121</v>
      </c>
      <c r="GN81" s="20">
        <f>$B$5*(1+$H$4)*(1+B58)*(1+C58)*(1+NORMINV(RAND(),0,1)*(D58))</f>
        <v>143812.8335</v>
      </c>
      <c r="GO81" s="20">
        <f>$B$5*(1+$H$4)*(1+B58)*(1+C58)*(1+NORMINV(RAND(),0,1)*(D58))</f>
        <v>122052.7101</v>
      </c>
      <c r="GP81" s="20">
        <f>$B$5*(1+$H$4)*(1+B58)*(1+C58)*(1+NORMINV(RAND(),0,1)*(D58))</f>
        <v>132431.9609</v>
      </c>
      <c r="GQ81" s="20">
        <f>$B$5*(1+$H$4)*(1+B58)*(1+C58)*(1+NORMINV(RAND(),0,1)*(D58))</f>
        <v>123303.4689</v>
      </c>
      <c r="GR81" s="20">
        <f>$B$5*(1+$H$4)*(1+B58)*(1+C58)*(1+NORMINV(RAND(),0,1)*(D58))</f>
        <v>105940.8036</v>
      </c>
      <c r="GS81" s="20">
        <f>$B$5*(1+$H$4)*(1+B58)*(1+C58)*(1+NORMINV(RAND(),0,1)*(D58))</f>
        <v>122107.7245</v>
      </c>
      <c r="GU81" s="20">
        <f t="shared" ref="GU81:OL81" si="11">B81/POWER(1+$B$31,1)</f>
        <v>95145.02001</v>
      </c>
      <c r="GV81" s="20">
        <f t="shared" si="11"/>
        <v>98548.95511</v>
      </c>
      <c r="GW81" s="20">
        <f t="shared" si="11"/>
        <v>101499.6989</v>
      </c>
      <c r="GX81" s="20">
        <f t="shared" si="11"/>
        <v>114183.7958</v>
      </c>
      <c r="GY81" s="20">
        <f t="shared" si="11"/>
        <v>120827.6205</v>
      </c>
      <c r="GZ81" s="20">
        <f t="shared" si="11"/>
        <v>114249.0215</v>
      </c>
      <c r="HA81" s="20">
        <f t="shared" si="11"/>
        <v>131282.5742</v>
      </c>
      <c r="HB81" s="20">
        <f t="shared" si="11"/>
        <v>119052.3001</v>
      </c>
      <c r="HC81" s="20">
        <f t="shared" si="11"/>
        <v>106054.6064</v>
      </c>
      <c r="HD81" s="20">
        <f t="shared" si="11"/>
        <v>114782.7129</v>
      </c>
      <c r="HE81" s="20">
        <f t="shared" si="11"/>
        <v>126256.8399</v>
      </c>
      <c r="HF81" s="20">
        <f t="shared" si="11"/>
        <v>110971.2018</v>
      </c>
      <c r="HG81" s="20">
        <f t="shared" si="11"/>
        <v>105790.7849</v>
      </c>
      <c r="HH81" s="20">
        <f t="shared" si="11"/>
        <v>99655.55737</v>
      </c>
      <c r="HI81" s="20">
        <f t="shared" si="11"/>
        <v>101433.6828</v>
      </c>
      <c r="HJ81" s="20">
        <f t="shared" si="11"/>
        <v>116290.9402</v>
      </c>
      <c r="HK81" s="20">
        <f t="shared" si="11"/>
        <v>112012.2196</v>
      </c>
      <c r="HL81" s="20">
        <f t="shared" si="11"/>
        <v>122508.2763</v>
      </c>
      <c r="HM81" s="20">
        <f t="shared" si="11"/>
        <v>119079.4677</v>
      </c>
      <c r="HN81" s="20">
        <f t="shared" si="11"/>
        <v>99986.71064</v>
      </c>
      <c r="HO81" s="20">
        <f t="shared" si="11"/>
        <v>115029.686</v>
      </c>
      <c r="HP81" s="20">
        <f t="shared" si="11"/>
        <v>126801.7749</v>
      </c>
      <c r="HQ81" s="20">
        <f t="shared" si="11"/>
        <v>135608.5624</v>
      </c>
      <c r="HR81" s="20">
        <f t="shared" si="11"/>
        <v>104235.1857</v>
      </c>
      <c r="HS81" s="20">
        <f t="shared" si="11"/>
        <v>89727.5259</v>
      </c>
      <c r="HT81" s="20">
        <f t="shared" si="11"/>
        <v>100094.3797</v>
      </c>
      <c r="HU81" s="20">
        <f t="shared" si="11"/>
        <v>110979.8776</v>
      </c>
      <c r="HV81" s="20">
        <f t="shared" si="11"/>
        <v>122916.4305</v>
      </c>
      <c r="HW81" s="20">
        <f t="shared" si="11"/>
        <v>115236.1445</v>
      </c>
      <c r="HX81" s="20">
        <f t="shared" si="11"/>
        <v>129120.5605</v>
      </c>
      <c r="HY81" s="20">
        <f t="shared" si="11"/>
        <v>107782.7169</v>
      </c>
      <c r="HZ81" s="20">
        <f t="shared" si="11"/>
        <v>117941.6773</v>
      </c>
      <c r="IA81" s="20">
        <f t="shared" si="11"/>
        <v>134504.8886</v>
      </c>
      <c r="IB81" s="20">
        <f t="shared" si="11"/>
        <v>106072.58</v>
      </c>
      <c r="IC81" s="20">
        <f t="shared" si="11"/>
        <v>134675.9643</v>
      </c>
      <c r="ID81" s="20">
        <f t="shared" si="11"/>
        <v>125226.88</v>
      </c>
      <c r="IE81" s="20">
        <f t="shared" si="11"/>
        <v>124157.6292</v>
      </c>
      <c r="IF81" s="20">
        <f t="shared" si="11"/>
        <v>121956.1488</v>
      </c>
      <c r="IG81" s="20">
        <f t="shared" si="11"/>
        <v>98947.09692</v>
      </c>
      <c r="IH81" s="20">
        <f t="shared" si="11"/>
        <v>103827.9971</v>
      </c>
      <c r="II81" s="20">
        <f t="shared" si="11"/>
        <v>116424.1103</v>
      </c>
      <c r="IJ81" s="20">
        <f t="shared" si="11"/>
        <v>108925.1711</v>
      </c>
      <c r="IK81" s="20">
        <f t="shared" si="11"/>
        <v>117053.4609</v>
      </c>
      <c r="IL81" s="20">
        <f t="shared" si="11"/>
        <v>108264.2763</v>
      </c>
      <c r="IM81" s="20">
        <f t="shared" si="11"/>
        <v>99307.28487</v>
      </c>
      <c r="IN81" s="20">
        <f t="shared" si="11"/>
        <v>115836.7505</v>
      </c>
      <c r="IO81" s="20">
        <f t="shared" si="11"/>
        <v>123080.7182</v>
      </c>
      <c r="IP81" s="20">
        <f t="shared" si="11"/>
        <v>127411.9366</v>
      </c>
      <c r="IQ81" s="20">
        <f t="shared" si="11"/>
        <v>125640.1975</v>
      </c>
      <c r="IR81" s="20">
        <f t="shared" si="11"/>
        <v>127901.5913</v>
      </c>
      <c r="IS81" s="20">
        <f t="shared" si="11"/>
        <v>106666.882</v>
      </c>
      <c r="IT81" s="20">
        <f t="shared" si="11"/>
        <v>128550.2524</v>
      </c>
      <c r="IU81" s="20">
        <f t="shared" si="11"/>
        <v>117583.6655</v>
      </c>
      <c r="IV81" s="20">
        <f t="shared" si="11"/>
        <v>107028.7292</v>
      </c>
      <c r="IW81" s="20">
        <f t="shared" si="11"/>
        <v>111882.0686</v>
      </c>
      <c r="IX81" s="20">
        <f t="shared" si="11"/>
        <v>121520.4413</v>
      </c>
      <c r="IY81" s="20">
        <f t="shared" si="11"/>
        <v>127001.159</v>
      </c>
      <c r="IZ81" s="20">
        <f t="shared" si="11"/>
        <v>105010.0372</v>
      </c>
      <c r="JA81" s="20">
        <f t="shared" si="11"/>
        <v>95738.08525</v>
      </c>
      <c r="JB81" s="20">
        <f t="shared" si="11"/>
        <v>107468.1713</v>
      </c>
      <c r="JC81" s="20">
        <f t="shared" si="11"/>
        <v>130091.1271</v>
      </c>
      <c r="JD81" s="20">
        <f t="shared" si="11"/>
        <v>118172.0452</v>
      </c>
      <c r="JE81" s="20">
        <f t="shared" si="11"/>
        <v>122362.5317</v>
      </c>
      <c r="JF81" s="20">
        <f t="shared" si="11"/>
        <v>115848.8885</v>
      </c>
      <c r="JG81" s="20">
        <f t="shared" si="11"/>
        <v>127120.2678</v>
      </c>
      <c r="JH81" s="20">
        <f t="shared" si="11"/>
        <v>99001.29941</v>
      </c>
      <c r="JI81" s="20">
        <f t="shared" si="11"/>
        <v>114700.137</v>
      </c>
      <c r="JJ81" s="20">
        <f t="shared" si="11"/>
        <v>112307.6011</v>
      </c>
      <c r="JK81" s="20">
        <f t="shared" si="11"/>
        <v>119558.4744</v>
      </c>
      <c r="JL81" s="20">
        <f t="shared" si="11"/>
        <v>94405.47339</v>
      </c>
      <c r="JM81" s="20">
        <f t="shared" si="11"/>
        <v>119080.5545</v>
      </c>
      <c r="JN81" s="20">
        <f t="shared" si="11"/>
        <v>116999.5306</v>
      </c>
      <c r="JO81" s="20">
        <f t="shared" si="11"/>
        <v>96429.71812</v>
      </c>
      <c r="JP81" s="20">
        <f t="shared" si="11"/>
        <v>111590.2425</v>
      </c>
      <c r="JQ81" s="20">
        <f t="shared" si="11"/>
        <v>113461.5279</v>
      </c>
      <c r="JR81" s="20">
        <f t="shared" si="11"/>
        <v>98183.53584</v>
      </c>
      <c r="JS81" s="20">
        <f t="shared" si="11"/>
        <v>120265.5721</v>
      </c>
      <c r="JT81" s="20">
        <f t="shared" si="11"/>
        <v>118205.4483</v>
      </c>
      <c r="JU81" s="20">
        <f t="shared" si="11"/>
        <v>95817.14084</v>
      </c>
      <c r="JV81" s="20">
        <f t="shared" si="11"/>
        <v>98027.971</v>
      </c>
      <c r="JW81" s="20">
        <f t="shared" si="11"/>
        <v>97178.52236</v>
      </c>
      <c r="JX81" s="20">
        <f t="shared" si="11"/>
        <v>113734.5172</v>
      </c>
      <c r="JY81" s="20">
        <f t="shared" si="11"/>
        <v>112344.3968</v>
      </c>
      <c r="JZ81" s="20">
        <f t="shared" si="11"/>
        <v>103584.1435</v>
      </c>
      <c r="KA81" s="20">
        <f t="shared" si="11"/>
        <v>108836.0245</v>
      </c>
      <c r="KB81" s="20">
        <f t="shared" si="11"/>
        <v>104596.8967</v>
      </c>
      <c r="KC81" s="20">
        <f t="shared" si="11"/>
        <v>115608.857</v>
      </c>
      <c r="KD81" s="20">
        <f t="shared" si="11"/>
        <v>99890.18864</v>
      </c>
      <c r="KE81" s="20">
        <f t="shared" si="11"/>
        <v>115127.2014</v>
      </c>
      <c r="KF81" s="20">
        <f t="shared" si="11"/>
        <v>127595.6158</v>
      </c>
      <c r="KG81" s="20">
        <f t="shared" si="11"/>
        <v>140668.6799</v>
      </c>
      <c r="KH81" s="20">
        <f t="shared" si="11"/>
        <v>126930.5929</v>
      </c>
      <c r="KI81" s="20">
        <f t="shared" si="11"/>
        <v>128379.0208</v>
      </c>
      <c r="KJ81" s="20">
        <f t="shared" si="11"/>
        <v>132805.5076</v>
      </c>
      <c r="KK81" s="20">
        <f t="shared" si="11"/>
        <v>109652.1168</v>
      </c>
      <c r="KL81" s="20">
        <f t="shared" si="11"/>
        <v>115911.6823</v>
      </c>
      <c r="KM81" s="20">
        <f t="shared" si="11"/>
        <v>116442.2992</v>
      </c>
      <c r="KN81" s="20">
        <f t="shared" si="11"/>
        <v>84242.08953</v>
      </c>
      <c r="KO81" s="20">
        <f t="shared" si="11"/>
        <v>106595.0612</v>
      </c>
      <c r="KP81" s="20">
        <f t="shared" si="11"/>
        <v>112069.9918</v>
      </c>
      <c r="KQ81" s="20">
        <f t="shared" si="11"/>
        <v>120547.841</v>
      </c>
      <c r="KR81" s="20">
        <f t="shared" si="11"/>
        <v>110095.6941</v>
      </c>
      <c r="KS81" s="20">
        <f t="shared" si="11"/>
        <v>104065.529</v>
      </c>
      <c r="KT81" s="20">
        <f t="shared" si="11"/>
        <v>90051.44019</v>
      </c>
      <c r="KU81" s="20">
        <f t="shared" si="11"/>
        <v>97090.16374</v>
      </c>
      <c r="KV81" s="20">
        <f t="shared" si="11"/>
        <v>104245.1403</v>
      </c>
      <c r="KW81" s="20">
        <f t="shared" si="11"/>
        <v>111745.6977</v>
      </c>
      <c r="KX81" s="20">
        <f t="shared" si="11"/>
        <v>113910.7908</v>
      </c>
      <c r="KY81" s="20">
        <f t="shared" si="11"/>
        <v>87321.10466</v>
      </c>
      <c r="KZ81" s="20">
        <f t="shared" si="11"/>
        <v>117079.1443</v>
      </c>
      <c r="LA81" s="20">
        <f t="shared" si="11"/>
        <v>122185.8647</v>
      </c>
      <c r="LB81" s="20">
        <f t="shared" si="11"/>
        <v>104486.5187</v>
      </c>
      <c r="LC81" s="20">
        <f t="shared" si="11"/>
        <v>105824.9965</v>
      </c>
      <c r="LD81" s="20">
        <f t="shared" si="11"/>
        <v>120047.6941</v>
      </c>
      <c r="LE81" s="20">
        <f t="shared" si="11"/>
        <v>118111.6889</v>
      </c>
      <c r="LF81" s="20">
        <f t="shared" si="11"/>
        <v>123123.4788</v>
      </c>
      <c r="LG81" s="20">
        <f t="shared" si="11"/>
        <v>122037.1922</v>
      </c>
      <c r="LH81" s="20">
        <f t="shared" si="11"/>
        <v>117167.5031</v>
      </c>
      <c r="LI81" s="20">
        <f t="shared" si="11"/>
        <v>113045.5631</v>
      </c>
      <c r="LJ81" s="20">
        <f t="shared" si="11"/>
        <v>123933.2499</v>
      </c>
      <c r="LK81" s="20">
        <f t="shared" si="11"/>
        <v>110036.2522</v>
      </c>
      <c r="LL81" s="20">
        <f t="shared" si="11"/>
        <v>117426.5711</v>
      </c>
      <c r="LM81" s="20">
        <f t="shared" si="11"/>
        <v>129763.5031</v>
      </c>
      <c r="LN81" s="20">
        <f t="shared" si="11"/>
        <v>121180.1287</v>
      </c>
      <c r="LO81" s="20">
        <f t="shared" si="11"/>
        <v>100946.3338</v>
      </c>
      <c r="LP81" s="20">
        <f t="shared" si="11"/>
        <v>95649.02424</v>
      </c>
      <c r="LQ81" s="20">
        <f t="shared" si="11"/>
        <v>109972.3516</v>
      </c>
      <c r="LR81" s="20">
        <f t="shared" si="11"/>
        <v>115070.7955</v>
      </c>
      <c r="LS81" s="20">
        <f t="shared" si="11"/>
        <v>121421.9633</v>
      </c>
      <c r="LT81" s="20">
        <f t="shared" si="11"/>
        <v>93725.7563</v>
      </c>
      <c r="LU81" s="20">
        <f t="shared" si="11"/>
        <v>105466.8735</v>
      </c>
      <c r="LV81" s="20">
        <f t="shared" si="11"/>
        <v>103558.308</v>
      </c>
      <c r="LW81" s="20">
        <f t="shared" si="11"/>
        <v>99253.88499</v>
      </c>
      <c r="LX81" s="20">
        <f t="shared" si="11"/>
        <v>113515.3741</v>
      </c>
      <c r="LY81" s="20">
        <f t="shared" si="11"/>
        <v>110512.6687</v>
      </c>
      <c r="LZ81" s="20">
        <f t="shared" si="11"/>
        <v>126566.5267</v>
      </c>
      <c r="MA81" s="20">
        <f t="shared" si="11"/>
        <v>115791.5613</v>
      </c>
      <c r="MB81" s="20">
        <f t="shared" si="11"/>
        <v>130349.7046</v>
      </c>
      <c r="MC81" s="20">
        <f t="shared" si="11"/>
        <v>112926.1847</v>
      </c>
      <c r="MD81" s="20">
        <f t="shared" si="11"/>
        <v>114535.3572</v>
      </c>
      <c r="ME81" s="20">
        <f t="shared" si="11"/>
        <v>120970.3792</v>
      </c>
      <c r="MF81" s="20">
        <f t="shared" si="11"/>
        <v>108961.1894</v>
      </c>
      <c r="MG81" s="20">
        <f t="shared" si="11"/>
        <v>99176.37228</v>
      </c>
      <c r="MH81" s="20">
        <f t="shared" si="11"/>
        <v>112922.2037</v>
      </c>
      <c r="MI81" s="20">
        <f t="shared" si="11"/>
        <v>126678.8214</v>
      </c>
      <c r="MJ81" s="20">
        <f t="shared" si="11"/>
        <v>111834.8187</v>
      </c>
      <c r="MK81" s="20">
        <f t="shared" si="11"/>
        <v>100204.9209</v>
      </c>
      <c r="ML81" s="20">
        <f t="shared" si="11"/>
        <v>112275.8703</v>
      </c>
      <c r="MM81" s="20">
        <f t="shared" si="11"/>
        <v>121970.2197</v>
      </c>
      <c r="MN81" s="20">
        <f t="shared" si="11"/>
        <v>107493.8686</v>
      </c>
      <c r="MO81" s="20">
        <f t="shared" si="11"/>
        <v>109517.3814</v>
      </c>
      <c r="MP81" s="20">
        <f t="shared" si="11"/>
        <v>124025.5708</v>
      </c>
      <c r="MQ81" s="20">
        <f t="shared" si="11"/>
        <v>132535.2363</v>
      </c>
      <c r="MR81" s="20">
        <f t="shared" si="11"/>
        <v>116037.3655</v>
      </c>
      <c r="MS81" s="20">
        <f t="shared" si="11"/>
        <v>115321.0595</v>
      </c>
      <c r="MT81" s="20">
        <f t="shared" si="11"/>
        <v>125541.9614</v>
      </c>
      <c r="MU81" s="20">
        <f t="shared" si="11"/>
        <v>109153.4075</v>
      </c>
      <c r="MV81" s="20">
        <f t="shared" si="11"/>
        <v>114716.4036</v>
      </c>
      <c r="MW81" s="20">
        <f t="shared" si="11"/>
        <v>128258.3897</v>
      </c>
      <c r="MX81" s="20">
        <f t="shared" si="11"/>
        <v>112517.8522</v>
      </c>
      <c r="MY81" s="20">
        <f t="shared" si="11"/>
        <v>108390.5002</v>
      </c>
      <c r="MZ81" s="20">
        <f t="shared" si="11"/>
        <v>109448.7195</v>
      </c>
      <c r="NA81" s="20">
        <f t="shared" si="11"/>
        <v>97643.52935</v>
      </c>
      <c r="NB81" s="20">
        <f t="shared" si="11"/>
        <v>116041.4118</v>
      </c>
      <c r="NC81" s="20">
        <f t="shared" si="11"/>
        <v>101336.2996</v>
      </c>
      <c r="ND81" s="20">
        <f t="shared" si="11"/>
        <v>100991.4492</v>
      </c>
      <c r="NE81" s="20">
        <f t="shared" si="11"/>
        <v>111584.2403</v>
      </c>
      <c r="NF81" s="20">
        <f t="shared" si="11"/>
        <v>94171.93517</v>
      </c>
      <c r="NG81" s="20">
        <f t="shared" si="11"/>
        <v>102380.0202</v>
      </c>
      <c r="NH81" s="20">
        <f t="shared" si="11"/>
        <v>103941.2512</v>
      </c>
      <c r="NI81" s="20">
        <f t="shared" si="11"/>
        <v>100298.4125</v>
      </c>
      <c r="NJ81" s="20">
        <f t="shared" si="11"/>
        <v>112612.2428</v>
      </c>
      <c r="NK81" s="20">
        <f t="shared" si="11"/>
        <v>116974.7088</v>
      </c>
      <c r="NL81" s="20">
        <f t="shared" si="11"/>
        <v>121354.9401</v>
      </c>
      <c r="NM81" s="20">
        <f t="shared" si="11"/>
        <v>87868.76851</v>
      </c>
      <c r="NN81" s="20">
        <f t="shared" si="11"/>
        <v>101044.4325</v>
      </c>
      <c r="NO81" s="20">
        <f t="shared" si="11"/>
        <v>110256.7303</v>
      </c>
      <c r="NP81" s="20">
        <f t="shared" si="11"/>
        <v>138043.574</v>
      </c>
      <c r="NQ81" s="20">
        <f t="shared" si="11"/>
        <v>125147.775</v>
      </c>
      <c r="NR81" s="20">
        <f t="shared" si="11"/>
        <v>103090.5819</v>
      </c>
      <c r="NS81" s="20">
        <f t="shared" si="11"/>
        <v>108187.1575</v>
      </c>
      <c r="NT81" s="20">
        <f t="shared" si="11"/>
        <v>108751.4881</v>
      </c>
      <c r="NU81" s="20">
        <f t="shared" si="11"/>
        <v>118038.248</v>
      </c>
      <c r="NV81" s="20">
        <f t="shared" si="11"/>
        <v>108826.0069</v>
      </c>
      <c r="NW81" s="20">
        <f t="shared" si="11"/>
        <v>108704.5028</v>
      </c>
      <c r="NX81" s="20">
        <f t="shared" si="11"/>
        <v>91480.50051</v>
      </c>
      <c r="NY81" s="20">
        <f t="shared" si="11"/>
        <v>99774.34889</v>
      </c>
      <c r="NZ81" s="20">
        <f t="shared" si="11"/>
        <v>107342.4598</v>
      </c>
      <c r="OA81" s="20">
        <f t="shared" si="11"/>
        <v>111211.2411</v>
      </c>
      <c r="OB81" s="20">
        <f t="shared" si="11"/>
        <v>129138.1778</v>
      </c>
      <c r="OC81" s="20">
        <f t="shared" si="11"/>
        <v>114692.3319</v>
      </c>
      <c r="OD81" s="20">
        <f t="shared" si="11"/>
        <v>109228.807</v>
      </c>
      <c r="OE81" s="20">
        <f t="shared" si="11"/>
        <v>111946.9446</v>
      </c>
      <c r="OF81" s="20">
        <f t="shared" si="11"/>
        <v>125247.002</v>
      </c>
      <c r="OG81" s="20">
        <f t="shared" si="11"/>
        <v>139624.1102</v>
      </c>
      <c r="OH81" s="20">
        <f t="shared" si="11"/>
        <v>118497.7768</v>
      </c>
      <c r="OI81" s="20">
        <f t="shared" si="11"/>
        <v>128574.7193</v>
      </c>
      <c r="OJ81" s="20">
        <f t="shared" si="11"/>
        <v>119712.1057</v>
      </c>
      <c r="OK81" s="20">
        <f t="shared" si="11"/>
        <v>102855.1491</v>
      </c>
      <c r="OL81" s="20">
        <f t="shared" si="11"/>
        <v>118551.1888</v>
      </c>
    </row>
    <row r="82" ht="15.75" customHeight="1">
      <c r="A82" s="10">
        <v>2027.0</v>
      </c>
      <c r="B82" s="20">
        <f t="shared" ref="B82:B100" si="13">B81*(1+$H$4)*(1+B59)*(1+C59)*(1+NORMINV(RAND(),0,1)*(D59))</f>
        <v>104132.9904</v>
      </c>
      <c r="C82" s="20">
        <f t="shared" ref="C82:C100" si="14">C81*(1+$H$4)*(1+B59)*(1+C59)*(1+NORMINV(RAND(),0,1)*(D59))</f>
        <v>118753.6013</v>
      </c>
      <c r="D82" s="20">
        <f t="shared" ref="D82:D100" si="15">D81*(1+$H$4)*(1+B59)*(1+C59)*(1+NORMINV(RAND(),0,1)*(D59))</f>
        <v>132734.7851</v>
      </c>
      <c r="E82" s="20">
        <f t="shared" ref="E82:E100" si="16">E81*(1+$H$4)*(1+B59)*(1+C59)*(1+NORMINV(RAND(),0,1)*(D59))</f>
        <v>136992.5769</v>
      </c>
      <c r="F82" s="20">
        <f t="shared" ref="F82:F100" si="17">F81*(1+$H$4)*(1+B59)*(1+C59)*(1+NORMINV(RAND(),0,1)*(D59))</f>
        <v>130329.7148</v>
      </c>
      <c r="G82" s="20">
        <f t="shared" ref="G82:G100" si="18">G81*(1+$H$4)*(1+B59)*(1+C59)*(1+NORMINV(RAND(),0,1)*(D59))</f>
        <v>134936.9342</v>
      </c>
      <c r="H82" s="20">
        <f t="shared" ref="H82:H100" si="19">H81*(1+$H$4)*(1+B59)*(1+C59)*(1+NORMINV(RAND(),0,1)*(D59))</f>
        <v>141549.6487</v>
      </c>
      <c r="I82" s="20">
        <f t="shared" ref="I82:I100" si="20">I81*(1+$H$4)*(1+B59)*(1+C59)*(1+NORMINV(RAND(),0,1)*(D59))</f>
        <v>139637.5439</v>
      </c>
      <c r="J82" s="20">
        <f t="shared" ref="J82:J100" si="21">J81*(1+$H$4)*(1+B59)*(1+C59)*(1+NORMINV(RAND(),0,1)*(D59))</f>
        <v>109092.2049</v>
      </c>
      <c r="K82" s="20">
        <f t="shared" ref="K82:K100" si="22">K81*(1+$H$4)*(1+B59)*(1+C59)*(1+NORMINV(RAND(),0,1)*(D59))</f>
        <v>140333.2442</v>
      </c>
      <c r="L82" s="20">
        <f t="shared" ref="L82:L100" si="23">L81*(1+$H$4)*(1+B59)*(1+C59)*(1+NORMINV(RAND(),0,1)*(D59))</f>
        <v>159043.2014</v>
      </c>
      <c r="M82" s="20">
        <f t="shared" ref="M82:M100" si="24">M81*(1+$H$4)*(1+B59)*(1+C59)*(1+NORMINV(RAND(),0,1)*(D59))</f>
        <v>145410.1985</v>
      </c>
      <c r="N82" s="20">
        <f t="shared" ref="N82:N100" si="25">N81*(1+$H$4)*(1+B59)*(1+C59)*(1+NORMINV(RAND(),0,1)*(D59))</f>
        <v>114046.3363</v>
      </c>
      <c r="O82" s="20">
        <f t="shared" ref="O82:O100" si="26">O81*(1+$H$4)*(1+B59)*(1+C59)*(1+NORMINV(RAND(),0,1)*(D59))</f>
        <v>90304.57087</v>
      </c>
      <c r="P82" s="20">
        <f t="shared" ref="P82:P100" si="27">P81*(1+$H$4)*(1+B59)*(1+C59)*(1+NORMINV(RAND(),0,1)*(D59))</f>
        <v>118281.0837</v>
      </c>
      <c r="Q82" s="20">
        <f t="shared" ref="Q82:Q100" si="28">Q81*(1+$H$4)*(1+B59)*(1+C59)*(1+NORMINV(RAND(),0,1)*(D59))</f>
        <v>116496.0619</v>
      </c>
      <c r="R82" s="20">
        <f t="shared" ref="R82:R100" si="29">R81*(1+$H$4)*(1+B59)*(1+C59)*(1+NORMINV(RAND(),0,1)*(D59))</f>
        <v>133207.4981</v>
      </c>
      <c r="S82" s="20">
        <f t="shared" ref="S82:S100" si="30">S81*(1+$H$4)*(1+B59)*(1+C59)*(1+NORMINV(RAND(),0,1)*(D59))</f>
        <v>127346.2539</v>
      </c>
      <c r="T82" s="20">
        <f t="shared" ref="T82:T100" si="31">T81*(1+$H$4)*(1+B59)*(1+C59)*(1+NORMINV(RAND(),0,1)*(D59))</f>
        <v>159096.1264</v>
      </c>
      <c r="U82" s="20">
        <f t="shared" ref="U82:U100" si="32">U81*(1+$H$4)*(1+B59)*(1+C59)*(1+NORMINV(RAND(),0,1)*(D59))</f>
        <v>99952.48323</v>
      </c>
      <c r="V82" s="20">
        <f t="shared" ref="V82:V100" si="33">V81*(1+$H$4)*(1+B59)*(1+C59)*(1+NORMINV(RAND(),0,1)*(D59))</f>
        <v>135051.6253</v>
      </c>
      <c r="W82" s="20">
        <f t="shared" ref="W82:W100" si="34">W81*(1+$H$4)*(1+B59)*(1+C59)*(1+NORMINV(RAND(),0,1)*(D59))</f>
        <v>141636.8604</v>
      </c>
      <c r="X82" s="20">
        <f t="shared" ref="X82:X100" si="35">X81*(1+$H$4)*(1+B59)*(1+C59)*(1+NORMINV(RAND(),0,1)*(D59))</f>
        <v>156865.4808</v>
      </c>
      <c r="Y82" s="20">
        <f t="shared" ref="Y82:Y100" si="36">Y81*(1+$H$4)*(1+B59)*(1+C59)*(1+NORMINV(RAND(),0,1)*(D59))</f>
        <v>122587.5366</v>
      </c>
      <c r="Z82" s="20">
        <f t="shared" ref="Z82:Z100" si="37">Z81*(1+$H$4)*(1+B59)*(1+C59)*(1+NORMINV(RAND(),0,1)*(D59))</f>
        <v>102107.1031</v>
      </c>
      <c r="AA82" s="20">
        <f t="shared" ref="AA82:AA100" si="38">AA81*(1+$H$4)*(1+B59)*(1+C59)*(1+NORMINV(RAND(),0,1)*(D59))</f>
        <v>134366.4669</v>
      </c>
      <c r="AB82" s="20">
        <f t="shared" ref="AB82:AB100" si="39">AB81*(1+$H$4)*(1+B59)*(1+C59)*(1+NORMINV(RAND(),0,1)*(D59))</f>
        <v>105003.3742</v>
      </c>
      <c r="AC82" s="20">
        <f t="shared" ref="AC82:AC100" si="40">AC81*(1+$H$4)*(1+B59)*(1+C59)*(1+NORMINV(RAND(),0,1)*(D59))</f>
        <v>134725.1462</v>
      </c>
      <c r="AD82" s="20">
        <f t="shared" ref="AD82:AD100" si="41">AD81*(1+$H$4)*(1+B59)*(1+C59)*(1+NORMINV(RAND(),0,1)*(D59))</f>
        <v>162161.6042</v>
      </c>
      <c r="AE82" s="20">
        <f t="shared" ref="AE82:AE100" si="42">AE81*(1+$H$4)*(1+B59)*(1+C59)*(1+NORMINV(RAND(),0,1)*(D59))</f>
        <v>142172.3046</v>
      </c>
      <c r="AF82" s="20">
        <f t="shared" ref="AF82:AF100" si="43">AF81*(1+$H$4)*(1+B59)*(1+C59)*(1+NORMINV(RAND(),0,1)*(D59))</f>
        <v>133178.2636</v>
      </c>
      <c r="AG82" s="20">
        <f t="shared" ref="AG82:AG100" si="44">AG81*(1+$H$4)*(1+B59)*(1+C59)*(1+NORMINV(RAND(),0,1)*(D59))</f>
        <v>140829.3497</v>
      </c>
      <c r="AH82" s="20">
        <f t="shared" ref="AH82:AH100" si="45">AH81*(1+$H$4)*(1+B59)*(1+C59)*(1+NORMINV(RAND(),0,1)*(D59))</f>
        <v>123534.3293</v>
      </c>
      <c r="AI82" s="20">
        <f t="shared" ref="AI82:AI100" si="46">AI81*(1+$H$4)*(1+B59)*(1+C59)*(1+NORMINV(RAND(),0,1)*(D59))</f>
        <v>140601.2442</v>
      </c>
      <c r="AJ82" s="20">
        <f t="shared" ref="AJ82:AJ100" si="47">AJ81*(1+$H$4)*(1+B59)*(1+C59)*(1+NORMINV(RAND(),0,1)*(D59))</f>
        <v>147640.4607</v>
      </c>
      <c r="AK82" s="20">
        <f t="shared" ref="AK82:AK100" si="48">AK81*(1+$H$4)*(1+B59)*(1+C59)*(1+NORMINV(RAND(),0,1)*(D59))</f>
        <v>133895.2057</v>
      </c>
      <c r="AL82" s="20">
        <f t="shared" ref="AL82:AL100" si="49">AL81*(1+$H$4)*(1+B59)*(1+C59)*(1+NORMINV(RAND(),0,1)*(D59))</f>
        <v>145760.5792</v>
      </c>
      <c r="AM82" s="20">
        <f t="shared" ref="AM82:AM100" si="50">AM81*(1+$H$4)*(1+B59)*(1+C59)*(1+NORMINV(RAND(),0,1)*(D59))</f>
        <v>134382.1393</v>
      </c>
      <c r="AN82" s="20">
        <f t="shared" ref="AN82:AN100" si="51">AN81*(1+$H$4)*(1+B59)*(1+C59)*(1+NORMINV(RAND(),0,1)*(D59))</f>
        <v>114266.3928</v>
      </c>
      <c r="AO82" s="20">
        <f t="shared" ref="AO82:AO100" si="52">AO81*(1+$H$4)*(1+B59)*(1+C59)*(1+NORMINV(RAND(),0,1)*(D59))</f>
        <v>125453.415</v>
      </c>
      <c r="AP82" s="20">
        <f t="shared" ref="AP82:AP100" si="53">AP81*(1+$H$4)*(1+B59)*(1+C59)*(1+NORMINV(RAND(),0,1)*(D59))</f>
        <v>133057.5847</v>
      </c>
      <c r="AQ82" s="20">
        <f t="shared" ref="AQ82:AQ100" si="54">AQ81*(1+$H$4)*(1+B59)*(1+C59)*(1+NORMINV(RAND(),0,1)*(D59))</f>
        <v>115236.7723</v>
      </c>
      <c r="AR82" s="20">
        <f t="shared" ref="AR82:AR100" si="55">AR81*(1+$H$4)*(1+B59)*(1+C59)*(1+NORMINV(RAND(),0,1)*(D59))</f>
        <v>129483.3315</v>
      </c>
      <c r="AS82" s="20">
        <f t="shared" ref="AS82:AS100" si="56">AS81*(1+$H$4)*(1+B59)*(1+C59)*(1+NORMINV(RAND(),0,1)*(D59))</f>
        <v>122754.7348</v>
      </c>
      <c r="AT82" s="20">
        <f t="shared" ref="AT82:AT100" si="57">AT81*(1+$H$4)*(1+B59)*(1+C59)*(1+NORMINV(RAND(),0,1)*(D59))</f>
        <v>102871.6774</v>
      </c>
      <c r="AU82" s="20">
        <f t="shared" ref="AU82:AU100" si="58">AU81*(1+$H$4)*(1+B59)*(1+C59)*(1+NORMINV(RAND(),0,1)*(D59))</f>
        <v>141964.095</v>
      </c>
      <c r="AV82" s="20">
        <f t="shared" ref="AV82:AV100" si="59">AV81*(1+$H$4)*(1+B59)*(1+C59)*(1+NORMINV(RAND(),0,1)*(D59))</f>
        <v>144744.1864</v>
      </c>
      <c r="AW82" s="20">
        <f t="shared" ref="AW82:AW100" si="60">AW81*(1+$H$4)*(1+B59)*(1+C59)*(1+NORMINV(RAND(),0,1)*(D59))</f>
        <v>153079.9663</v>
      </c>
      <c r="AX82" s="20">
        <f t="shared" ref="AX82:AX100" si="61">AX81*(1+$H$4)*(1+B59)*(1+C59)*(1+NORMINV(RAND(),0,1)*(D59))</f>
        <v>144792.0105</v>
      </c>
      <c r="AY82" s="20">
        <f t="shared" ref="AY82:AY100" si="62">AY81*(1+$H$4)*(1+B59)*(1+C59)*(1+NORMINV(RAND(),0,1)*(D59))</f>
        <v>139131.3727</v>
      </c>
      <c r="AZ82" s="20">
        <f t="shared" ref="AZ82:AZ100" si="63">AZ81*(1+$H$4)*(1+B59)*(1+C59)*(1+NORMINV(RAND(),0,1)*(D59))</f>
        <v>127334.5127</v>
      </c>
      <c r="BA82" s="20">
        <f t="shared" ref="BA82:BA100" si="64">BA81*(1+$H$4)*(1+B59)*(1+C59)*(1+NORMINV(RAND(),0,1)*(D59))</f>
        <v>126741.5475</v>
      </c>
      <c r="BB82" s="20">
        <f t="shared" ref="BB82:BB100" si="65">BB81*(1+$H$4)*(1+B59)*(1+C59)*(1+NORMINV(RAND(),0,1)*(D59))</f>
        <v>149727.1607</v>
      </c>
      <c r="BC82" s="20">
        <f t="shared" ref="BC82:BC100" si="66">BC81*(1+$H$4)*(1+B59)*(1+C59)*(1+NORMINV(RAND(),0,1)*(D59))</f>
        <v>151143.9759</v>
      </c>
      <c r="BD82" s="20">
        <f t="shared" ref="BD82:BD100" si="67">BD81*(1+$H$4)*(1+B59)*(1+C59)*(1+NORMINV(RAND(),0,1)*(D59))</f>
        <v>138512.6796</v>
      </c>
      <c r="BE82" s="20">
        <f t="shared" ref="BE82:BE100" si="68">BE81*(1+$H$4)*(1+B59)*(1+C59)*(1+NORMINV(RAND(),0,1)*(D59))</f>
        <v>131090.3287</v>
      </c>
      <c r="BF82" s="20">
        <f t="shared" ref="BF82:BF100" si="69">BF81*(1+$H$4)*(1+B59)*(1+C59)*(1+NORMINV(RAND(),0,1)*(D59))</f>
        <v>124443.7518</v>
      </c>
      <c r="BG82" s="20">
        <f t="shared" ref="BG82:BG100" si="70">BG81*(1+$H$4)*(1+B59)*(1+C59)*(1+NORMINV(RAND(),0,1)*(D59))</f>
        <v>132201.4262</v>
      </c>
      <c r="BH82" s="20">
        <f t="shared" ref="BH82:BH100" si="71">BH81*(1+$H$4)*(1+B59)*(1+C59)*(1+NORMINV(RAND(),0,1)*(D59))</f>
        <v>116709.4099</v>
      </c>
      <c r="BI82" s="20">
        <f t="shared" ref="BI82:BI100" si="72">BI81*(1+$H$4)*(1+B59)*(1+C59)*(1+NORMINV(RAND(),0,1)*(D59))</f>
        <v>114544.5659</v>
      </c>
      <c r="BJ82" s="20">
        <f t="shared" ref="BJ82:BJ100" si="73">BJ81*(1+$H$4)*(1+B59)*(1+C59)*(1+NORMINV(RAND(),0,1)*(D59))</f>
        <v>151335.2626</v>
      </c>
      <c r="BK82" s="20">
        <f t="shared" ref="BK82:BK100" si="74">BK81*(1+$H$4)*(1+B59)*(1+C59)*(1+NORMINV(RAND(),0,1)*(D59))</f>
        <v>148290.9274</v>
      </c>
      <c r="BL82" s="20">
        <f t="shared" ref="BL82:BL100" si="75">BL81*(1+$H$4)*(1+B59)*(1+C59)*(1+NORMINV(RAND(),0,1)*(D59))</f>
        <v>139049.9161</v>
      </c>
      <c r="BM82" s="20">
        <f t="shared" ref="BM82:BM100" si="76">BM81*(1+$H$4)*(1+B59)*(1+C59)*(1+NORMINV(RAND(),0,1)*(D59))</f>
        <v>155329.7444</v>
      </c>
      <c r="BN82" s="20">
        <f t="shared" ref="BN82:BN100" si="77">BN81*(1+$H$4)*(1+B59)*(1+C59)*(1+NORMINV(RAND(),0,1)*(D59))</f>
        <v>155966.2011</v>
      </c>
      <c r="BO82" s="20">
        <f t="shared" ref="BO82:BO100" si="78">BO81*(1+$H$4)*(1+B59)*(1+C59)*(1+NORMINV(RAND(),0,1)*(D59))</f>
        <v>122765.8178</v>
      </c>
      <c r="BP82" s="20">
        <f t="shared" ref="BP82:BP100" si="79">BP81*(1+$H$4)*(1+B59)*(1+C59)*(1+NORMINV(RAND(),0,1)*(D59))</f>
        <v>145417.1388</v>
      </c>
      <c r="BQ82" s="20">
        <f t="shared" ref="BQ82:BQ100" si="80">BQ81*(1+$H$4)*(1+B59)*(1+C59)*(1+NORMINV(RAND(),0,1)*(D59))</f>
        <v>123168.4995</v>
      </c>
      <c r="BR82" s="20">
        <f t="shared" ref="BR82:BR100" si="81">BR81*(1+$H$4)*(1+B59)*(1+C59)*(1+NORMINV(RAND(),0,1)*(D59))</f>
        <v>137121.7903</v>
      </c>
      <c r="BS82" s="20">
        <f t="shared" ref="BS82:BS100" si="82">BS81*(1+$H$4)*(1+B59)*(1+C59)*(1+NORMINV(RAND(),0,1)*(D59))</f>
        <v>107709.5692</v>
      </c>
      <c r="BT82" s="20">
        <f t="shared" ref="BT82:BT100" si="83">BT81*(1+$H$4)*(1+B59)*(1+C59)*(1+NORMINV(RAND(),0,1)*(D59))</f>
        <v>145299.7631</v>
      </c>
      <c r="BU82" s="20">
        <f t="shared" ref="BU82:BU100" si="84">BU81*(1+$H$4)*(1+B59)*(1+C59)*(1+NORMINV(RAND(),0,1)*(D59))</f>
        <v>136863.8231</v>
      </c>
      <c r="BV82" s="20">
        <f t="shared" ref="BV82:BV100" si="85">BV81*(1+$H$4)*(1+B59)*(1+C59)*(1+NORMINV(RAND(),0,1)*(D59))</f>
        <v>101215.7011</v>
      </c>
      <c r="BW82" s="20">
        <f t="shared" ref="BW82:BW100" si="86">BW81*(1+$H$4)*(1+B59)*(1+C59)*(1+NORMINV(RAND(),0,1)*(D59))</f>
        <v>123386.7122</v>
      </c>
      <c r="BX82" s="20">
        <f t="shared" ref="BX82:BX100" si="87">BX81*(1+$H$4)*(1+B59)*(1+C59)*(1+NORMINV(RAND(),0,1)*(D59))</f>
        <v>140832.1887</v>
      </c>
      <c r="BY82" s="20">
        <f t="shared" ref="BY82:BY100" si="88">BY81*(1+$H$4)*(1+B59)*(1+C59)*(1+NORMINV(RAND(),0,1)*(D59))</f>
        <v>113904.1269</v>
      </c>
      <c r="BZ82" s="20">
        <f t="shared" ref="BZ82:BZ100" si="89">BZ81*(1+$H$4)*(1+B59)*(1+C59)*(1+NORMINV(RAND(),0,1)*(D59))</f>
        <v>142064.9534</v>
      </c>
      <c r="CA82" s="20">
        <f t="shared" ref="CA82:CA100" si="90">CA81*(1+$H$4)*(1+B59)*(1+C59)*(1+NORMINV(RAND(),0,1)*(D59))</f>
        <v>132904.7227</v>
      </c>
      <c r="CB82" s="20">
        <f t="shared" ref="CB82:CB100" si="91">CB81*(1+$H$4)*(1+B59)*(1+C59)*(1+NORMINV(RAND(),0,1)*(D59))</f>
        <v>117250.834</v>
      </c>
      <c r="CC82" s="20">
        <f t="shared" ref="CC82:CC100" si="92">CC81*(1+$H$4)*(1+B59)*(1+C59)*(1+NORMINV(RAND(),0,1)*(D59))</f>
        <v>105402.7755</v>
      </c>
      <c r="CD82" s="20">
        <f t="shared" ref="CD82:CD100" si="93">CD81*(1+$H$4)*(1+B59)*(1+C59)*(1+NORMINV(RAND(),0,1)*(D59))</f>
        <v>107763.9682</v>
      </c>
      <c r="CE82" s="20">
        <f t="shared" ref="CE82:CE100" si="94">CE81*(1+$H$4)*(1+B59)*(1+C59)*(1+NORMINV(RAND(),0,1)*(D59))</f>
        <v>108526.8526</v>
      </c>
      <c r="CF82" s="20">
        <f t="shared" ref="CF82:CF100" si="95">CF81*(1+$H$4)*(1+B59)*(1+C59)*(1+NORMINV(RAND(),0,1)*(D59))</f>
        <v>119504.0632</v>
      </c>
      <c r="CG82" s="20">
        <f t="shared" ref="CG82:CG100" si="96">CG81*(1+$H$4)*(1+B59)*(1+C59)*(1+NORMINV(RAND(),0,1)*(D59))</f>
        <v>108225.5146</v>
      </c>
      <c r="CH82" s="20">
        <f t="shared" ref="CH82:CH100" si="97">CH81*(1+$H$4)*(1+B59)*(1+C59)*(1+NORMINV(RAND(),0,1)*(D59))</f>
        <v>149608.1116</v>
      </c>
      <c r="CI82" s="20">
        <f t="shared" ref="CI82:CI100" si="98">CI81*(1+$H$4)*(1+B59)*(1+C59)*(1+NORMINV(RAND(),0,1)*(D59))</f>
        <v>98719.15608</v>
      </c>
      <c r="CJ82" s="20">
        <f t="shared" ref="CJ82:CJ100" si="99">CJ81*(1+$H$4)*(1+B59)*(1+C59)*(1+NORMINV(RAND(),0,1)*(D59))</f>
        <v>139089.0304</v>
      </c>
      <c r="CK82" s="20">
        <f t="shared" ref="CK82:CK100" si="100">CK81*(1+$H$4)*(1+B59)*(1+C59)*(1+NORMINV(RAND(),0,1)*(D59))</f>
        <v>100880.5443</v>
      </c>
      <c r="CL82" s="20">
        <f t="shared" ref="CL82:CL100" si="101">CL81*(1+$H$4)*(1+B59)*(1+C59)*(1+NORMINV(RAND(),0,1)*(D59))</f>
        <v>114687.0105</v>
      </c>
      <c r="CM82" s="20">
        <f t="shared" ref="CM82:CM100" si="102">CM81*(1+$H$4)*(1+B59)*(1+C59)*(1+NORMINV(RAND(),0,1)*(D59))</f>
        <v>157348.3822</v>
      </c>
      <c r="CN82" s="20">
        <f t="shared" ref="CN82:CN100" si="103">CN81*(1+$H$4)*(1+B59)*(1+C59)*(1+NORMINV(RAND(),0,1)*(D59))</f>
        <v>172477.5192</v>
      </c>
      <c r="CO82" s="20">
        <f t="shared" ref="CO82:CO100" si="104">CO81*(1+$H$4)*(1+B59)*(1+C59)*(1+NORMINV(RAND(),0,1)*(D59))</f>
        <v>140117.1741</v>
      </c>
      <c r="CP82" s="20">
        <f t="shared" ref="CP82:CP100" si="105">CP81*(1+$H$4)*(1+B59)*(1+C59)*(1+NORMINV(RAND(),0,1)*(D59))</f>
        <v>153076.3428</v>
      </c>
      <c r="CQ82" s="20">
        <f t="shared" ref="CQ82:CQ100" si="106">CQ81*(1+$H$4)*(1+B59)*(1+C59)*(1+NORMINV(RAND(),0,1)*(D59))</f>
        <v>142643.0829</v>
      </c>
      <c r="CR82" s="20">
        <f t="shared" ref="CR82:CR100" si="107">CR81*(1+$H$4)*(1+B59)*(1+C59)*(1+NORMINV(RAND(),0,1)*(D59))</f>
        <v>132223.1549</v>
      </c>
      <c r="CS82" s="20">
        <f t="shared" ref="CS82:CS100" si="108">CS81*(1+$H$4)*(1+B59)*(1+C59)*(1+NORMINV(RAND(),0,1)*(D59))</f>
        <v>140370.8135</v>
      </c>
      <c r="CT82" s="20">
        <f t="shared" ref="CT82:CT100" si="109">CT81*(1+$H$4)*(1+B59)*(1+C59)*(1+NORMINV(RAND(),0,1)*(D59))</f>
        <v>128919.2707</v>
      </c>
      <c r="CU82" s="20">
        <f t="shared" ref="CU82:CU100" si="110">CU81*(1+$H$4)*(1+B59)*(1+C59)*(1+NORMINV(RAND(),0,1)*(D59))</f>
        <v>99549.18395</v>
      </c>
      <c r="CV82" s="20">
        <f t="shared" ref="CV82:CV100" si="111">CV81*(1+$H$4)*(1+B59)*(1+C59)*(1+NORMINV(RAND(),0,1)*(D59))</f>
        <v>119834.4146</v>
      </c>
      <c r="CW82" s="20">
        <f t="shared" ref="CW82:CW100" si="112">CW81*(1+$H$4)*(1+B59)*(1+C59)*(1+NORMINV(RAND(),0,1)*(D59))</f>
        <v>120591.3492</v>
      </c>
      <c r="CX82" s="20">
        <f t="shared" ref="CX82:CX100" si="113">CX81*(1+$H$4)*(1+B59)*(1+C59)*(1+NORMINV(RAND(),0,1)*(D59))</f>
        <v>147030.459</v>
      </c>
      <c r="CY82" s="20">
        <f t="shared" ref="CY82:CY100" si="114">CY81*(1+$H$4)*(1+B59)*(1+C59)*(1+NORMINV(RAND(),0,1)*(D59))</f>
        <v>147084.1182</v>
      </c>
      <c r="CZ82" s="20">
        <f t="shared" ref="CZ82:CZ100" si="115">CZ81*(1+$H$4)*(1+B59)*(1+C59)*(1+NORMINV(RAND(),0,1)*(D59))</f>
        <v>130205.6089</v>
      </c>
      <c r="DA82" s="20">
        <f t="shared" ref="DA82:DA100" si="116">DA81*(1+$H$4)*(1+B59)*(1+C59)*(1+NORMINV(RAND(),0,1)*(D59))</f>
        <v>97260.98792</v>
      </c>
      <c r="DB82" s="20">
        <f t="shared" ref="DB82:DB100" si="117">DB81*(1+$H$4)*(1+B59)*(1+C59)*(1+NORMINV(RAND(),0,1)*(D59))</f>
        <v>103176.7996</v>
      </c>
      <c r="DC82" s="20">
        <f t="shared" ref="DC82:DC100" si="118">DC81*(1+$H$4)*(1+B59)*(1+C59)*(1+NORMINV(RAND(),0,1)*(D59))</f>
        <v>139161.5814</v>
      </c>
      <c r="DD82" s="20">
        <f t="shared" ref="DD82:DD100" si="119">DD81*(1+$H$4)*(1+B59)*(1+C59)*(1+NORMINV(RAND(),0,1)*(D59))</f>
        <v>127243.93</v>
      </c>
      <c r="DE82" s="20">
        <f t="shared" ref="DE82:DE100" si="120">DE81*(1+$H$4)*(1+B59)*(1+C59)*(1+NORMINV(RAND(),0,1)*(D59))</f>
        <v>126280.2919</v>
      </c>
      <c r="DF82" s="20">
        <f t="shared" ref="DF82:DF100" si="121">DF81*(1+$H$4)*(1+B59)*(1+C59)*(1+NORMINV(RAND(),0,1)*(D59))</f>
        <v>102033.3723</v>
      </c>
      <c r="DG82" s="20">
        <f t="shared" ref="DG82:DG100" si="122">DG81*(1+$H$4)*(1+B59)*(1+C59)*(1+NORMINV(RAND(),0,1)*(D59))</f>
        <v>153821.1115</v>
      </c>
      <c r="DH82" s="20">
        <f t="shared" ref="DH82:DH100" si="123">DH81*(1+$H$4)*(1+B59)*(1+C59)*(1+NORMINV(RAND(),0,1)*(D59))</f>
        <v>142019.1089</v>
      </c>
      <c r="DI82" s="20">
        <f t="shared" ref="DI82:DI100" si="124">DI81*(1+$H$4)*(1+B59)*(1+C59)*(1+NORMINV(RAND(),0,1)*(D59))</f>
        <v>122630.8248</v>
      </c>
      <c r="DJ82" s="20">
        <f t="shared" ref="DJ82:DJ100" si="125">DJ81*(1+$H$4)*(1+B59)*(1+C59)*(1+NORMINV(RAND(),0,1)*(D59))</f>
        <v>119732.3514</v>
      </c>
      <c r="DK82" s="20">
        <f t="shared" ref="DK82:DK100" si="126">DK81*(1+$H$4)*(1+B59)*(1+C59)*(1+NORMINV(RAND(),0,1)*(D59))</f>
        <v>108748.1578</v>
      </c>
      <c r="DL82" s="20">
        <f t="shared" ref="DL82:DL100" si="127">DL81*(1+$H$4)*(1+B59)*(1+C59)*(1+NORMINV(RAND(),0,1)*(D59))</f>
        <v>140634.7803</v>
      </c>
      <c r="DM82" s="20">
        <f t="shared" ref="DM82:DM100" si="128">DM81*(1+$H$4)*(1+B59)*(1+C59)*(1+NORMINV(RAND(),0,1)*(D59))</f>
        <v>155932.1869</v>
      </c>
      <c r="DN82" s="20">
        <f t="shared" ref="DN82:DN100" si="129">DN81*(1+$H$4)*(1+B59)*(1+C59)*(1+NORMINV(RAND(),0,1)*(D59))</f>
        <v>131240.3506</v>
      </c>
      <c r="DO82" s="20">
        <f t="shared" ref="DO82:DO100" si="130">DO81*(1+$H$4)*(1+B59)*(1+C59)*(1+NORMINV(RAND(),0,1)*(D59))</f>
        <v>138474.8831</v>
      </c>
      <c r="DP82" s="20">
        <f t="shared" ref="DP82:DP100" si="131">DP81*(1+$H$4)*(1+B59)*(1+C59)*(1+NORMINV(RAND(),0,1)*(D59))</f>
        <v>135330.034</v>
      </c>
      <c r="DQ82" s="20">
        <f t="shared" ref="DQ82:DQ100" si="132">DQ81*(1+$H$4)*(1+B59)*(1+C59)*(1+NORMINV(RAND(),0,1)*(D59))</f>
        <v>137721.1697</v>
      </c>
      <c r="DR82" s="20">
        <f t="shared" ref="DR82:DR100" si="133">DR81*(1+$H$4)*(1+B59)*(1+C59)*(1+NORMINV(RAND(),0,1)*(D59))</f>
        <v>105383.9698</v>
      </c>
      <c r="DS82" s="20">
        <f t="shared" ref="DS82:DS100" si="134">DS81*(1+$H$4)*(1+B59)*(1+C59)*(1+NORMINV(RAND(),0,1)*(D59))</f>
        <v>146032.9657</v>
      </c>
      <c r="DT82" s="20">
        <f t="shared" ref="DT82:DT100" si="135">DT81*(1+$H$4)*(1+B59)*(1+C59)*(1+NORMINV(RAND(),0,1)*(D59))</f>
        <v>127807.3047</v>
      </c>
      <c r="DU82" s="20">
        <f t="shared" ref="DU82:DU100" si="136">DU81*(1+$H$4)*(1+B59)*(1+C59)*(1+NORMINV(RAND(),0,1)*(D59))</f>
        <v>129161.2464</v>
      </c>
      <c r="DV82" s="20">
        <f t="shared" ref="DV82:DV100" si="137">DV81*(1+$H$4)*(1+B59)*(1+C59)*(1+NORMINV(RAND(),0,1)*(D59))</f>
        <v>127262.8914</v>
      </c>
      <c r="DW82" s="20">
        <f t="shared" ref="DW82:DW100" si="138">DW81*(1+$H$4)*(1+B59)*(1+C59)*(1+NORMINV(RAND(),0,1)*(D59))</f>
        <v>112199.3351</v>
      </c>
      <c r="DX82" s="20">
        <f t="shared" ref="DX82:DX100" si="139">DX81*(1+$H$4)*(1+B59)*(1+C59)*(1+NORMINV(RAND(),0,1)*(D59))</f>
        <v>124948.5566</v>
      </c>
      <c r="DY82" s="20">
        <f t="shared" ref="DY82:DY100" si="140">DY81*(1+$H$4)*(1+B59)*(1+C59)*(1+NORMINV(RAND(),0,1)*(D59))</f>
        <v>102868.929</v>
      </c>
      <c r="DZ82" s="20">
        <f t="shared" ref="DZ82:DZ100" si="141">DZ81*(1+$H$4)*(1+B59)*(1+C59)*(1+NORMINV(RAND(),0,1)*(D59))</f>
        <v>141882.7611</v>
      </c>
      <c r="EA82" s="20">
        <f t="shared" ref="EA82:EA100" si="142">EA81*(1+$H$4)*(1+B59)*(1+C59)*(1+NORMINV(RAND(),0,1)*(D59))</f>
        <v>95236.71981</v>
      </c>
      <c r="EB82" s="20">
        <f t="shared" ref="EB82:EB100" si="143">EB81*(1+$H$4)*(1+B59)*(1+C59)*(1+NORMINV(RAND(),0,1)*(D59))</f>
        <v>136993.3863</v>
      </c>
      <c r="EC82" s="20">
        <f t="shared" ref="EC82:EC100" si="144">EC81*(1+$H$4)*(1+B59)*(1+C59)*(1+NORMINV(RAND(),0,1)*(D59))</f>
        <v>111855.0584</v>
      </c>
      <c r="ED82" s="20">
        <f t="shared" ref="ED82:ED100" si="145">ED81*(1+$H$4)*(1+B59)*(1+C59)*(1+NORMINV(RAND(),0,1)*(D59))</f>
        <v>140393.6961</v>
      </c>
      <c r="EE82" s="20">
        <f t="shared" ref="EE82:EE100" si="146">EE81*(1+$H$4)*(1+B59)*(1+C59)*(1+NORMINV(RAND(),0,1)*(D59))</f>
        <v>152519.7975</v>
      </c>
      <c r="EF82" s="20">
        <f t="shared" ref="EF82:EF100" si="147">EF81*(1+$H$4)*(1+B59)*(1+C59)*(1+NORMINV(RAND(),0,1)*(D59))</f>
        <v>127121.3636</v>
      </c>
      <c r="EG82" s="20">
        <f t="shared" ref="EG82:EG100" si="148">EG81*(1+$H$4)*(1+B59)*(1+C59)*(1+NORMINV(RAND(),0,1)*(D59))</f>
        <v>108491.4696</v>
      </c>
      <c r="EH82" s="20">
        <f t="shared" ref="EH82:EH100" si="149">EH81*(1+$H$4)*(1+B59)*(1+C59)*(1+NORMINV(RAND(),0,1)*(D59))</f>
        <v>132905.5359</v>
      </c>
      <c r="EI82" s="20">
        <f t="shared" ref="EI82:EI100" si="150">EI81*(1+$H$4)*(1+B59)*(1+C59)*(1+NORMINV(RAND(),0,1)*(D59))</f>
        <v>149511.9326</v>
      </c>
      <c r="EJ82" s="20">
        <f t="shared" ref="EJ82:EJ100" si="151">EJ81*(1+$H$4)*(1+B59)*(1+C59)*(1+NORMINV(RAND(),0,1)*(D59))</f>
        <v>141715.5812</v>
      </c>
      <c r="EK82" s="20">
        <f t="shared" ref="EK82:EK100" si="152">EK81*(1+$H$4)*(1+B59)*(1+C59)*(1+NORMINV(RAND(),0,1)*(D59))</f>
        <v>115882.1353</v>
      </c>
      <c r="EL82" s="20">
        <f t="shared" ref="EL82:EL100" si="153">EL81*(1+$H$4)*(1+B59)*(1+C59)*(1+NORMINV(RAND(),0,1)*(D59))</f>
        <v>120799.7638</v>
      </c>
      <c r="EM82" s="20">
        <f t="shared" ref="EM82:EM100" si="154">EM81*(1+$H$4)*(1+B59)*(1+C59)*(1+NORMINV(RAND(),0,1)*(D59))</f>
        <v>153313.1371</v>
      </c>
      <c r="EN82" s="20">
        <f t="shared" ref="EN82:EN100" si="155">EN81*(1+$H$4)*(1+B59)*(1+C59)*(1+NORMINV(RAND(),0,1)*(D59))</f>
        <v>115757.3118</v>
      </c>
      <c r="EO82" s="20">
        <f t="shared" ref="EO82:EO100" si="156">EO81*(1+$H$4)*(1+B59)*(1+C59)*(1+NORMINV(RAND(),0,1)*(D59))</f>
        <v>106031.3932</v>
      </c>
      <c r="EP82" s="20">
        <f t="shared" ref="EP82:EP100" si="157">EP81*(1+$H$4)*(1+B59)*(1+C59)*(1+NORMINV(RAND(),0,1)*(D59))</f>
        <v>138440.6318</v>
      </c>
      <c r="EQ82" s="20">
        <f t="shared" ref="EQ82:EQ100" si="158">EQ81*(1+$H$4)*(1+B59)*(1+C59)*(1+NORMINV(RAND(),0,1)*(D59))</f>
        <v>130426.7295</v>
      </c>
      <c r="ER82" s="20">
        <f t="shared" ref="ER82:ER100" si="159">ER81*(1+$H$4)*(1+B59)*(1+C59)*(1+NORMINV(RAND(),0,1)*(D59))</f>
        <v>114127.0338</v>
      </c>
      <c r="ES82" s="20">
        <f t="shared" ref="ES82:ES100" si="160">ES81*(1+$H$4)*(1+B59)*(1+C59)*(1+NORMINV(RAND(),0,1)*(D59))</f>
        <v>138138.5341</v>
      </c>
      <c r="ET82" s="20">
        <f t="shared" ref="ET82:ET100" si="161">ET81*(1+$H$4)*(1+B59)*(1+C59)*(1+NORMINV(RAND(),0,1)*(D59))</f>
        <v>155843.1015</v>
      </c>
      <c r="EU82" s="20">
        <f t="shared" ref="EU82:EU100" si="162">EU81*(1+$H$4)*(1+B59)*(1+C59)*(1+NORMINV(RAND(),0,1)*(D59))</f>
        <v>121248.8827</v>
      </c>
      <c r="EV82" s="20">
        <f t="shared" ref="EV82:EV100" si="163">EV81*(1+$H$4)*(1+B59)*(1+C59)*(1+NORMINV(RAND(),0,1)*(D59))</f>
        <v>118745.8876</v>
      </c>
      <c r="EW82" s="20">
        <f t="shared" ref="EW82:EW100" si="164">EW81*(1+$H$4)*(1+B59)*(1+C59)*(1+NORMINV(RAND(),0,1)*(D59))</f>
        <v>115005.379</v>
      </c>
      <c r="EX82" s="20">
        <f t="shared" ref="EX82:EX100" si="165">EX81*(1+$H$4)*(1+B59)*(1+C59)*(1+NORMINV(RAND(),0,1)*(D59))</f>
        <v>144316.1333</v>
      </c>
      <c r="EY82" s="20">
        <f t="shared" ref="EY82:EY100" si="166">EY81*(1+$H$4)*(1+B59)*(1+C59)*(1+NORMINV(RAND(),0,1)*(D59))</f>
        <v>135718.0592</v>
      </c>
      <c r="EZ82" s="20">
        <f t="shared" ref="EZ82:EZ100" si="167">EZ81*(1+$H$4)*(1+B59)*(1+C59)*(1+NORMINV(RAND(),0,1)*(D59))</f>
        <v>124585.1169</v>
      </c>
      <c r="FA82" s="20">
        <f t="shared" ref="FA82:FA100" si="168">FA81*(1+$H$4)*(1+B59)*(1+C59)*(1+NORMINV(RAND(),0,1)*(D59))</f>
        <v>166711.5245</v>
      </c>
      <c r="FB82" s="20">
        <f t="shared" ref="FB82:FB100" si="169">FB81*(1+$H$4)*(1+B59)*(1+C59)*(1+NORMINV(RAND(),0,1)*(D59))</f>
        <v>144786.3866</v>
      </c>
      <c r="FC82" s="20">
        <f t="shared" ref="FC82:FC100" si="170">FC81*(1+$H$4)*(1+B59)*(1+C59)*(1+NORMINV(RAND(),0,1)*(D59))</f>
        <v>132216.0084</v>
      </c>
      <c r="FD82" s="20">
        <f t="shared" ref="FD82:FD100" si="171">FD81*(1+$H$4)*(1+B59)*(1+C59)*(1+NORMINV(RAND(),0,1)*(D59))</f>
        <v>161225.0824</v>
      </c>
      <c r="FE82" s="20">
        <f t="shared" ref="FE82:FE100" si="172">FE81*(1+$H$4)*(1+B59)*(1+C59)*(1+NORMINV(RAND(),0,1)*(D59))</f>
        <v>127951.7445</v>
      </c>
      <c r="FF82" s="20">
        <f t="shared" ref="FF82:FF100" si="173">FF81*(1+$H$4)*(1+B59)*(1+C59)*(1+NORMINV(RAND(),0,1)*(D59))</f>
        <v>124691.2667</v>
      </c>
      <c r="FG82" s="20">
        <f t="shared" ref="FG82:FG100" si="174">FG81*(1+$H$4)*(1+B59)*(1+C59)*(1+NORMINV(RAND(),0,1)*(D59))</f>
        <v>120077.4411</v>
      </c>
      <c r="FH82" s="20">
        <f t="shared" ref="FH82:FH100" si="175">FH81*(1+$H$4)*(1+B59)*(1+C59)*(1+NORMINV(RAND(),0,1)*(D59))</f>
        <v>98139.80836</v>
      </c>
      <c r="FI82" s="20">
        <f t="shared" ref="FI82:FI100" si="176">FI81*(1+$H$4)*(1+B59)*(1+C59)*(1+NORMINV(RAND(),0,1)*(D59))</f>
        <v>124556.9602</v>
      </c>
      <c r="FJ82" s="20">
        <f t="shared" ref="FJ82:FJ100" si="177">FJ81*(1+$H$4)*(1+B59)*(1+C59)*(1+NORMINV(RAND(),0,1)*(D59))</f>
        <v>111680.5733</v>
      </c>
      <c r="FK82" s="20">
        <f t="shared" ref="FK82:FK100" si="178">FK81*(1+$H$4)*(1+B59)*(1+C59)*(1+NORMINV(RAND(),0,1)*(D59))</f>
        <v>127088.6988</v>
      </c>
      <c r="FL82" s="20">
        <f t="shared" ref="FL82:FL100" si="179">FL81*(1+$H$4)*(1+B59)*(1+C59)*(1+NORMINV(RAND(),0,1)*(D59))</f>
        <v>128339.9401</v>
      </c>
      <c r="FM82" s="20">
        <f t="shared" ref="FM82:FM100" si="180">FM81*(1+$H$4)*(1+B59)*(1+C59)*(1+NORMINV(RAND(),0,1)*(D59))</f>
        <v>108323.3225</v>
      </c>
      <c r="FN82" s="20">
        <f t="shared" ref="FN82:FN100" si="181">FN81*(1+$H$4)*(1+B59)*(1+C59)*(1+NORMINV(RAND(),0,1)*(D59))</f>
        <v>100292.3529</v>
      </c>
      <c r="FO82" s="20">
        <f t="shared" ref="FO82:FO100" si="182">FO81*(1+$H$4)*(1+B59)*(1+C59)*(1+NORMINV(RAND(),0,1)*(D59))</f>
        <v>102120.9661</v>
      </c>
      <c r="FP82" s="20">
        <f t="shared" ref="FP82:FP100" si="183">FP81*(1+$H$4)*(1+B59)*(1+C59)*(1+NORMINV(RAND(),0,1)*(D59))</f>
        <v>128728.4812</v>
      </c>
      <c r="FQ82" s="20">
        <f t="shared" ref="FQ82:FQ100" si="184">FQ81*(1+$H$4)*(1+B59)*(1+C59)*(1+NORMINV(RAND(),0,1)*(D59))</f>
        <v>150467.3716</v>
      </c>
      <c r="FR82" s="20">
        <f t="shared" ref="FR82:FR100" si="185">FR81*(1+$H$4)*(1+B59)*(1+C59)*(1+NORMINV(RAND(),0,1)*(D59))</f>
        <v>128176.1565</v>
      </c>
      <c r="FS82" s="20">
        <f t="shared" ref="FS82:FS100" si="186">FS81*(1+$H$4)*(1+B59)*(1+C59)*(1+NORMINV(RAND(),0,1)*(D59))</f>
        <v>124950.252</v>
      </c>
      <c r="FT82" s="20">
        <f t="shared" ref="FT82:FT100" si="187">FT81*(1+$H$4)*(1+B59)*(1+C59)*(1+NORMINV(RAND(),0,1)*(D59))</f>
        <v>87002.01992</v>
      </c>
      <c r="FU82" s="20">
        <f t="shared" ref="FU82:FU100" si="188">FU81*(1+$H$4)*(1+B59)*(1+C59)*(1+NORMINV(RAND(),0,1)*(D59))</f>
        <v>105679.1848</v>
      </c>
      <c r="FV82" s="20">
        <f t="shared" ref="FV82:FV100" si="189">FV81*(1+$H$4)*(1+B59)*(1+C59)*(1+NORMINV(RAND(),0,1)*(D59))</f>
        <v>130853.4884</v>
      </c>
      <c r="FW82" s="20">
        <f t="shared" ref="FW82:FW100" si="190">FW81*(1+$H$4)*(1+B59)*(1+C59)*(1+NORMINV(RAND(),0,1)*(D59))</f>
        <v>172071.3892</v>
      </c>
      <c r="FX82" s="20">
        <f t="shared" ref="FX82:FX100" si="191">FX81*(1+$H$4)*(1+B59)*(1+C59)*(1+NORMINV(RAND(),0,1)*(D59))</f>
        <v>164196.0416</v>
      </c>
      <c r="FY82" s="20">
        <f t="shared" ref="FY82:FY100" si="192">FY81*(1+$H$4)*(1+B59)*(1+C59)*(1+NORMINV(RAND(),0,1)*(D59))</f>
        <v>128516.1368</v>
      </c>
      <c r="FZ82" s="20">
        <f t="shared" ref="FZ82:FZ100" si="193">FZ81*(1+$H$4)*(1+B59)*(1+C59)*(1+NORMINV(RAND(),0,1)*(D59))</f>
        <v>120008.537</v>
      </c>
      <c r="GA82" s="20">
        <f t="shared" ref="GA82:GA100" si="194">GA81*(1+$H$4)*(1+B59)*(1+C59)*(1+NORMINV(RAND(),0,1)*(D59))</f>
        <v>151164.4277</v>
      </c>
      <c r="GB82" s="20">
        <f t="shared" ref="GB82:GB100" si="195">GB81*(1+$H$4)*(1+B59)*(1+C59)*(1+NORMINV(RAND(),0,1)*(D59))</f>
        <v>136109.6975</v>
      </c>
      <c r="GC82" s="20">
        <f t="shared" ref="GC82:GC100" si="196">GC81*(1+$H$4)*(1+B59)*(1+C59)*(1+NORMINV(RAND(),0,1)*(D59))</f>
        <v>122499.3773</v>
      </c>
      <c r="GD82" s="20">
        <f t="shared" ref="GD82:GD100" si="197">GD81*(1+$H$4)*(1+B59)*(1+C59)*(1+NORMINV(RAND(),0,1)*(D59))</f>
        <v>116848.1221</v>
      </c>
      <c r="GE82" s="20">
        <f t="shared" ref="GE82:GE100" si="198">GE81*(1+$H$4)*(1+B59)*(1+C59)*(1+NORMINV(RAND(),0,1)*(D59))</f>
        <v>105158.7837</v>
      </c>
      <c r="GF82" s="20">
        <f t="shared" ref="GF82:GF100" si="199">GF81*(1+$H$4)*(1+B59)*(1+C59)*(1+NORMINV(RAND(),0,1)*(D59))</f>
        <v>134611.5735</v>
      </c>
      <c r="GG82" s="20">
        <f t="shared" ref="GG82:GG100" si="200">GG81*(1+$H$4)*(1+B59)*(1+C59)*(1+NORMINV(RAND(),0,1)*(D59))</f>
        <v>151424.6464</v>
      </c>
      <c r="GH82" s="20">
        <f t="shared" ref="GH82:GH100" si="201">GH81*(1+$H$4)*(1+B59)*(1+C59)*(1+NORMINV(RAND(),0,1)*(D59))</f>
        <v>113810.7327</v>
      </c>
      <c r="GI82" s="20">
        <f t="shared" ref="GI82:GI100" si="202">GI81*(1+$H$4)*(1+B59)*(1+C59)*(1+NORMINV(RAND(),0,1)*(D59))</f>
        <v>157048.6164</v>
      </c>
      <c r="GJ82" s="20">
        <f t="shared" ref="GJ82:GJ100" si="203">GJ81*(1+$H$4)*(1+B59)*(1+C59)*(1+NORMINV(RAND(),0,1)*(D59))</f>
        <v>143922.1505</v>
      </c>
      <c r="GK82" s="20">
        <f t="shared" ref="GK82:GK100" si="204">GK81*(1+$H$4)*(1+B59)*(1+C59)*(1+NORMINV(RAND(),0,1)*(D59))</f>
        <v>124432.3321</v>
      </c>
      <c r="GL82" s="20">
        <f t="shared" ref="GL82:GL100" si="205">GL81*(1+$H$4)*(1+B59)*(1+C59)*(1+NORMINV(RAND(),0,1)*(D59))</f>
        <v>130607.277</v>
      </c>
      <c r="GM82" s="20">
        <f t="shared" ref="GM82:GM100" si="206">GM81*(1+$H$4)*(1+B59)*(1+C59)*(1+NORMINV(RAND(),0,1)*(D59))</f>
        <v>148764.9795</v>
      </c>
      <c r="GN82" s="20">
        <f t="shared" ref="GN82:GN100" si="207">GN81*(1+$H$4)*(1+B59)*(1+C59)*(1+NORMINV(RAND(),0,1)*(D59))</f>
        <v>172038.8254</v>
      </c>
      <c r="GO82" s="20">
        <f t="shared" ref="GO82:GO100" si="208">GO81*(1+$H$4)*(1+B59)*(1+C59)*(1+NORMINV(RAND(),0,1)*(D59))</f>
        <v>151964.0043</v>
      </c>
      <c r="GP82" s="20">
        <f t="shared" ref="GP82:GP100" si="209">GP81*(1+$H$4)*(1+B59)*(1+C59)*(1+NORMINV(RAND(),0,1)*(D59))</f>
        <v>157472.7739</v>
      </c>
      <c r="GQ82" s="20">
        <f t="shared" ref="GQ82:GQ100" si="210">GQ81*(1+$H$4)*(1+B59)*(1+C59)*(1+NORMINV(RAND(),0,1)*(D59))</f>
        <v>130572.984</v>
      </c>
      <c r="GR82" s="20">
        <f t="shared" ref="GR82:GR100" si="211">GR81*(1+$H$4)*(1+B59)*(1+C59)*(1+NORMINV(RAND(),0,1)*(D59))</f>
        <v>132203.578</v>
      </c>
      <c r="GS82" s="20">
        <f t="shared" ref="GS82:GS100" si="212">GS81*(1+$H$4)*(1+B59)*(1+C59)*(1+NORMINV(RAND(),0,1)*(D59))</f>
        <v>137749.9565</v>
      </c>
      <c r="GU82" s="20">
        <f t="shared" ref="GU82:OL82" si="12">B82/POWER(1+$B$31,2)</f>
        <v>98155.33077</v>
      </c>
      <c r="GV82" s="20">
        <f t="shared" si="12"/>
        <v>111936.6588</v>
      </c>
      <c r="GW82" s="20">
        <f t="shared" si="12"/>
        <v>125115.2654</v>
      </c>
      <c r="GX82" s="20">
        <f t="shared" si="12"/>
        <v>129128.6426</v>
      </c>
      <c r="GY82" s="20">
        <f t="shared" si="12"/>
        <v>122848.256</v>
      </c>
      <c r="GZ82" s="20">
        <f t="shared" si="12"/>
        <v>127191.0021</v>
      </c>
      <c r="HA82" s="20">
        <f t="shared" si="12"/>
        <v>133424.1198</v>
      </c>
      <c r="HB82" s="20">
        <f t="shared" si="12"/>
        <v>131621.7776</v>
      </c>
      <c r="HC82" s="20">
        <f t="shared" si="12"/>
        <v>102829.8661</v>
      </c>
      <c r="HD82" s="20">
        <f t="shared" si="12"/>
        <v>132277.5419</v>
      </c>
      <c r="HE82" s="20">
        <f t="shared" si="12"/>
        <v>149913.471</v>
      </c>
      <c r="HF82" s="20">
        <f t="shared" si="12"/>
        <v>137063.0582</v>
      </c>
      <c r="HG82" s="20">
        <f t="shared" si="12"/>
        <v>107499.61</v>
      </c>
      <c r="HH82" s="20">
        <f t="shared" si="12"/>
        <v>85120.71908</v>
      </c>
      <c r="HI82" s="20">
        <f t="shared" si="12"/>
        <v>111491.2656</v>
      </c>
      <c r="HJ82" s="20">
        <f t="shared" si="12"/>
        <v>109808.7114</v>
      </c>
      <c r="HK82" s="20">
        <f t="shared" si="12"/>
        <v>125560.8428</v>
      </c>
      <c r="HL82" s="20">
        <f t="shared" si="12"/>
        <v>120036.058</v>
      </c>
      <c r="HM82" s="20">
        <f t="shared" si="12"/>
        <v>149963.3579</v>
      </c>
      <c r="HN82" s="20">
        <f t="shared" si="12"/>
        <v>94214.8018</v>
      </c>
      <c r="HO82" s="20">
        <f t="shared" si="12"/>
        <v>127299.1095</v>
      </c>
      <c r="HP82" s="20">
        <f t="shared" si="12"/>
        <v>133506.3252</v>
      </c>
      <c r="HQ82" s="20">
        <f t="shared" si="12"/>
        <v>147860.7605</v>
      </c>
      <c r="HR82" s="20">
        <f t="shared" si="12"/>
        <v>115550.5105</v>
      </c>
      <c r="HS82" s="20">
        <f t="shared" si="12"/>
        <v>96245.73769</v>
      </c>
      <c r="HT82" s="20">
        <f t="shared" si="12"/>
        <v>126653.282</v>
      </c>
      <c r="HU82" s="20">
        <f t="shared" si="12"/>
        <v>98975.751</v>
      </c>
      <c r="HV82" s="20">
        <f t="shared" si="12"/>
        <v>126991.3717</v>
      </c>
      <c r="HW82" s="20">
        <f t="shared" si="12"/>
        <v>152852.8647</v>
      </c>
      <c r="HX82" s="20">
        <f t="shared" si="12"/>
        <v>134011.0327</v>
      </c>
      <c r="HY82" s="20">
        <f t="shared" si="12"/>
        <v>125533.2865</v>
      </c>
      <c r="HZ82" s="20">
        <f t="shared" si="12"/>
        <v>132745.1689</v>
      </c>
      <c r="IA82" s="20">
        <f t="shared" si="12"/>
        <v>116442.9534</v>
      </c>
      <c r="IB82" s="20">
        <f t="shared" si="12"/>
        <v>132530.1576</v>
      </c>
      <c r="IC82" s="20">
        <f t="shared" si="12"/>
        <v>139165.2942</v>
      </c>
      <c r="ID82" s="20">
        <f t="shared" si="12"/>
        <v>126209.0731</v>
      </c>
      <c r="IE82" s="20">
        <f t="shared" si="12"/>
        <v>137393.3257</v>
      </c>
      <c r="IF82" s="20">
        <f t="shared" si="12"/>
        <v>126668.0548</v>
      </c>
      <c r="IG82" s="20">
        <f t="shared" si="12"/>
        <v>107707.0344</v>
      </c>
      <c r="IH82" s="20">
        <f t="shared" si="12"/>
        <v>118251.8758</v>
      </c>
      <c r="II82" s="20">
        <f t="shared" si="12"/>
        <v>125419.5351</v>
      </c>
      <c r="IJ82" s="20">
        <f t="shared" si="12"/>
        <v>108621.7101</v>
      </c>
      <c r="IK82" s="20">
        <f t="shared" si="12"/>
        <v>122050.4586</v>
      </c>
      <c r="IL82" s="20">
        <f t="shared" si="12"/>
        <v>115708.1109</v>
      </c>
      <c r="IM82" s="20">
        <f t="shared" si="12"/>
        <v>96966.42226</v>
      </c>
      <c r="IN82" s="20">
        <f t="shared" si="12"/>
        <v>133814.7752</v>
      </c>
      <c r="IO82" s="20">
        <f t="shared" si="12"/>
        <v>136435.278</v>
      </c>
      <c r="IP82" s="20">
        <f t="shared" si="12"/>
        <v>144292.55</v>
      </c>
      <c r="IQ82" s="20">
        <f t="shared" si="12"/>
        <v>136480.3567</v>
      </c>
      <c r="IR82" s="20">
        <f t="shared" si="12"/>
        <v>131144.6627</v>
      </c>
      <c r="IS82" s="20">
        <f t="shared" si="12"/>
        <v>120024.9907</v>
      </c>
      <c r="IT82" s="20">
        <f t="shared" si="12"/>
        <v>119466.0642</v>
      </c>
      <c r="IU82" s="20">
        <f t="shared" si="12"/>
        <v>141132.2092</v>
      </c>
      <c r="IV82" s="20">
        <f t="shared" si="12"/>
        <v>142467.6934</v>
      </c>
      <c r="IW82" s="20">
        <f t="shared" si="12"/>
        <v>130561.4852</v>
      </c>
      <c r="IX82" s="20">
        <f t="shared" si="12"/>
        <v>123565.2075</v>
      </c>
      <c r="IY82" s="20">
        <f t="shared" si="12"/>
        <v>117300.1714</v>
      </c>
      <c r="IZ82" s="20">
        <f t="shared" si="12"/>
        <v>124612.5235</v>
      </c>
      <c r="JA82" s="20">
        <f t="shared" si="12"/>
        <v>110009.8123</v>
      </c>
      <c r="JB82" s="20">
        <f t="shared" si="12"/>
        <v>107969.2392</v>
      </c>
      <c r="JC82" s="20">
        <f t="shared" si="12"/>
        <v>142647.9994</v>
      </c>
      <c r="JD82" s="20">
        <f t="shared" si="12"/>
        <v>139778.4215</v>
      </c>
      <c r="JE82" s="20">
        <f t="shared" si="12"/>
        <v>131067.8821</v>
      </c>
      <c r="JF82" s="20">
        <f t="shared" si="12"/>
        <v>146413.1817</v>
      </c>
      <c r="JG82" s="20">
        <f t="shared" si="12"/>
        <v>147013.1031</v>
      </c>
      <c r="JH82" s="20">
        <f t="shared" si="12"/>
        <v>115718.5577</v>
      </c>
      <c r="JI82" s="20">
        <f t="shared" si="12"/>
        <v>137069.6001</v>
      </c>
      <c r="JJ82" s="20">
        <f t="shared" si="12"/>
        <v>116098.1237</v>
      </c>
      <c r="JK82" s="20">
        <f t="shared" si="12"/>
        <v>129250.4386</v>
      </c>
      <c r="JL82" s="20">
        <f t="shared" si="12"/>
        <v>101526.5993</v>
      </c>
      <c r="JM82" s="20">
        <f t="shared" si="12"/>
        <v>136958.9623</v>
      </c>
      <c r="JN82" s="20">
        <f t="shared" si="12"/>
        <v>129007.2797</v>
      </c>
      <c r="JO82" s="20">
        <f t="shared" si="12"/>
        <v>95405.50576</v>
      </c>
      <c r="JP82" s="20">
        <f t="shared" si="12"/>
        <v>116303.8102</v>
      </c>
      <c r="JQ82" s="20">
        <f t="shared" si="12"/>
        <v>132747.845</v>
      </c>
      <c r="JR82" s="20">
        <f t="shared" si="12"/>
        <v>107365.5641</v>
      </c>
      <c r="JS82" s="20">
        <f t="shared" si="12"/>
        <v>133909.8439</v>
      </c>
      <c r="JT82" s="20">
        <f t="shared" si="12"/>
        <v>125275.4479</v>
      </c>
      <c r="JU82" s="20">
        <f t="shared" si="12"/>
        <v>110520.1565</v>
      </c>
      <c r="JV82" s="20">
        <f t="shared" si="12"/>
        <v>99352.225</v>
      </c>
      <c r="JW82" s="20">
        <f t="shared" si="12"/>
        <v>101577.8755</v>
      </c>
      <c r="JX82" s="20">
        <f t="shared" si="12"/>
        <v>102296.9673</v>
      </c>
      <c r="JY82" s="20">
        <f t="shared" si="12"/>
        <v>112644.0411</v>
      </c>
      <c r="JZ82" s="20">
        <f t="shared" si="12"/>
        <v>102012.9273</v>
      </c>
      <c r="KA82" s="20">
        <f t="shared" si="12"/>
        <v>141019.994</v>
      </c>
      <c r="KB82" s="20">
        <f t="shared" si="12"/>
        <v>93052.27268</v>
      </c>
      <c r="KC82" s="20">
        <f t="shared" si="12"/>
        <v>131104.7511</v>
      </c>
      <c r="KD82" s="20">
        <f t="shared" si="12"/>
        <v>95089.58841</v>
      </c>
      <c r="KE82" s="20">
        <f t="shared" si="12"/>
        <v>108103.5069</v>
      </c>
      <c r="KF82" s="20">
        <f t="shared" si="12"/>
        <v>148315.9414</v>
      </c>
      <c r="KG82" s="20">
        <f t="shared" si="12"/>
        <v>162576.604</v>
      </c>
      <c r="KH82" s="20">
        <f t="shared" si="12"/>
        <v>132073.8751</v>
      </c>
      <c r="KI82" s="20">
        <f t="shared" si="12"/>
        <v>144289.1345</v>
      </c>
      <c r="KJ82" s="20">
        <f t="shared" si="12"/>
        <v>134454.7864</v>
      </c>
      <c r="KK82" s="20">
        <f t="shared" si="12"/>
        <v>124633.0049</v>
      </c>
      <c r="KL82" s="20">
        <f t="shared" si="12"/>
        <v>132312.9546</v>
      </c>
      <c r="KM82" s="20">
        <f t="shared" si="12"/>
        <v>121518.7772</v>
      </c>
      <c r="KN82" s="20">
        <f t="shared" si="12"/>
        <v>93834.65355</v>
      </c>
      <c r="KO82" s="20">
        <f t="shared" si="12"/>
        <v>112955.4289</v>
      </c>
      <c r="KP82" s="20">
        <f t="shared" si="12"/>
        <v>113668.9125</v>
      </c>
      <c r="KQ82" s="20">
        <f t="shared" si="12"/>
        <v>138590.3092</v>
      </c>
      <c r="KR82" s="20">
        <f t="shared" si="12"/>
        <v>138640.8881</v>
      </c>
      <c r="KS82" s="20">
        <f t="shared" si="12"/>
        <v>122731.2743</v>
      </c>
      <c r="KT82" s="20">
        <f t="shared" si="12"/>
        <v>91677.80933</v>
      </c>
      <c r="KU82" s="20">
        <f t="shared" si="12"/>
        <v>97254.02921</v>
      </c>
      <c r="KV82" s="20">
        <f t="shared" si="12"/>
        <v>131173.1374</v>
      </c>
      <c r="KW82" s="20">
        <f t="shared" si="12"/>
        <v>119939.6079</v>
      </c>
      <c r="KX82" s="20">
        <f t="shared" si="12"/>
        <v>119031.2866</v>
      </c>
      <c r="KY82" s="20">
        <f t="shared" si="12"/>
        <v>96176.23934</v>
      </c>
      <c r="KZ82" s="20">
        <f t="shared" si="12"/>
        <v>144991.1504</v>
      </c>
      <c r="LA82" s="20">
        <f t="shared" si="12"/>
        <v>133866.6311</v>
      </c>
      <c r="LB82" s="20">
        <f t="shared" si="12"/>
        <v>115591.3138</v>
      </c>
      <c r="LC82" s="20">
        <f t="shared" si="12"/>
        <v>112859.2247</v>
      </c>
      <c r="LD82" s="20">
        <f t="shared" si="12"/>
        <v>102505.5687</v>
      </c>
      <c r="LE82" s="20">
        <f t="shared" si="12"/>
        <v>132561.7685</v>
      </c>
      <c r="LF82" s="20">
        <f t="shared" si="12"/>
        <v>146981.0415</v>
      </c>
      <c r="LG82" s="20">
        <f t="shared" si="12"/>
        <v>123706.6176</v>
      </c>
      <c r="LH82" s="20">
        <f t="shared" si="12"/>
        <v>130525.8583</v>
      </c>
      <c r="LI82" s="20">
        <f t="shared" si="12"/>
        <v>127561.5364</v>
      </c>
      <c r="LJ82" s="20">
        <f t="shared" si="12"/>
        <v>129815.4112</v>
      </c>
      <c r="LK82" s="20">
        <f t="shared" si="12"/>
        <v>99334.49883</v>
      </c>
      <c r="LL82" s="20">
        <f t="shared" si="12"/>
        <v>137650.0761</v>
      </c>
      <c r="LM82" s="20">
        <f t="shared" si="12"/>
        <v>120470.6426</v>
      </c>
      <c r="LN82" s="20">
        <f t="shared" si="12"/>
        <v>121746.8625</v>
      </c>
      <c r="LO82" s="20">
        <f t="shared" si="12"/>
        <v>119957.4808</v>
      </c>
      <c r="LP82" s="20">
        <f t="shared" si="12"/>
        <v>105758.6343</v>
      </c>
      <c r="LQ82" s="20">
        <f t="shared" si="12"/>
        <v>117775.9983</v>
      </c>
      <c r="LR82" s="20">
        <f t="shared" si="12"/>
        <v>96963.83164</v>
      </c>
      <c r="LS82" s="20">
        <f t="shared" si="12"/>
        <v>133738.1102</v>
      </c>
      <c r="LT82" s="20">
        <f t="shared" si="12"/>
        <v>89769.74249</v>
      </c>
      <c r="LU82" s="20">
        <f t="shared" si="12"/>
        <v>129129.4055</v>
      </c>
      <c r="LV82" s="20">
        <f t="shared" si="12"/>
        <v>105434.1205</v>
      </c>
      <c r="LW82" s="20">
        <f t="shared" si="12"/>
        <v>132334.5236</v>
      </c>
      <c r="LX82" s="20">
        <f t="shared" si="12"/>
        <v>143764.5372</v>
      </c>
      <c r="LY82" s="20">
        <f t="shared" si="12"/>
        <v>119824.0773</v>
      </c>
      <c r="LZ82" s="20">
        <f t="shared" si="12"/>
        <v>102263.6154</v>
      </c>
      <c r="MA82" s="20">
        <f t="shared" si="12"/>
        <v>125276.2144</v>
      </c>
      <c r="MB82" s="20">
        <f t="shared" si="12"/>
        <v>140929.3361</v>
      </c>
      <c r="MC82" s="20">
        <f t="shared" si="12"/>
        <v>133580.5271</v>
      </c>
      <c r="MD82" s="20">
        <f t="shared" si="12"/>
        <v>109230.0267</v>
      </c>
      <c r="ME82" s="20">
        <f t="shared" si="12"/>
        <v>113865.3632</v>
      </c>
      <c r="MF82" s="20">
        <f t="shared" si="12"/>
        <v>144512.3359</v>
      </c>
      <c r="MG82" s="20">
        <f t="shared" si="12"/>
        <v>109112.3685</v>
      </c>
      <c r="MH82" s="20">
        <f t="shared" si="12"/>
        <v>99944.75744</v>
      </c>
      <c r="MI82" s="20">
        <f t="shared" si="12"/>
        <v>130493.5732</v>
      </c>
      <c r="MJ82" s="20">
        <f t="shared" si="12"/>
        <v>122939.7017</v>
      </c>
      <c r="MK82" s="20">
        <f t="shared" si="12"/>
        <v>107575.6752</v>
      </c>
      <c r="ML82" s="20">
        <f t="shared" si="12"/>
        <v>130208.8171</v>
      </c>
      <c r="MM82" s="20">
        <f t="shared" si="12"/>
        <v>146897.07</v>
      </c>
      <c r="MN82" s="20">
        <f t="shared" si="12"/>
        <v>114288.7008</v>
      </c>
      <c r="MO82" s="20">
        <f t="shared" si="12"/>
        <v>111929.3879</v>
      </c>
      <c r="MP82" s="20">
        <f t="shared" si="12"/>
        <v>108403.5998</v>
      </c>
      <c r="MQ82" s="20">
        <f t="shared" si="12"/>
        <v>136031.7969</v>
      </c>
      <c r="MR82" s="20">
        <f t="shared" si="12"/>
        <v>127927.2874</v>
      </c>
      <c r="MS82" s="20">
        <f t="shared" si="12"/>
        <v>117433.4215</v>
      </c>
      <c r="MT82" s="20">
        <f t="shared" si="12"/>
        <v>157141.601</v>
      </c>
      <c r="MU82" s="20">
        <f t="shared" si="12"/>
        <v>136475.0557</v>
      </c>
      <c r="MV82" s="20">
        <f t="shared" si="12"/>
        <v>124626.2687</v>
      </c>
      <c r="MW82" s="20">
        <f t="shared" si="12"/>
        <v>151970.1031</v>
      </c>
      <c r="MX82" s="20">
        <f t="shared" si="12"/>
        <v>120606.7909</v>
      </c>
      <c r="MY82" s="20">
        <f t="shared" si="12"/>
        <v>117533.4779</v>
      </c>
      <c r="MZ82" s="20">
        <f t="shared" si="12"/>
        <v>113184.5047</v>
      </c>
      <c r="NA82" s="20">
        <f t="shared" si="12"/>
        <v>92506.18188</v>
      </c>
      <c r="NB82" s="20">
        <f t="shared" si="12"/>
        <v>117406.8811</v>
      </c>
      <c r="NC82" s="20">
        <f t="shared" si="12"/>
        <v>105269.6515</v>
      </c>
      <c r="ND82" s="20">
        <f t="shared" si="12"/>
        <v>119793.2876</v>
      </c>
      <c r="NE82" s="20">
        <f t="shared" si="12"/>
        <v>120972.7025</v>
      </c>
      <c r="NF82" s="20">
        <f t="shared" si="12"/>
        <v>102105.1207</v>
      </c>
      <c r="NG82" s="20">
        <f t="shared" si="12"/>
        <v>94535.16153</v>
      </c>
      <c r="NH82" s="20">
        <f t="shared" si="12"/>
        <v>96258.8049</v>
      </c>
      <c r="NI82" s="20">
        <f t="shared" si="12"/>
        <v>121338.9398</v>
      </c>
      <c r="NJ82" s="20">
        <f t="shared" si="12"/>
        <v>141829.929</v>
      </c>
      <c r="NK82" s="20">
        <f t="shared" si="12"/>
        <v>120818.3207</v>
      </c>
      <c r="NL82" s="20">
        <f t="shared" si="12"/>
        <v>117777.5963</v>
      </c>
      <c r="NM82" s="20">
        <f t="shared" si="12"/>
        <v>82007.74806</v>
      </c>
      <c r="NN82" s="20">
        <f t="shared" si="12"/>
        <v>99612.76723</v>
      </c>
      <c r="NO82" s="20">
        <f t="shared" si="12"/>
        <v>123341.9629</v>
      </c>
      <c r="NP82" s="20">
        <f t="shared" si="12"/>
        <v>162193.7876</v>
      </c>
      <c r="NQ82" s="20">
        <f t="shared" si="12"/>
        <v>154770.5171</v>
      </c>
      <c r="NR82" s="20">
        <f t="shared" si="12"/>
        <v>121138.7848</v>
      </c>
      <c r="NS82" s="20">
        <f t="shared" si="12"/>
        <v>113119.5561</v>
      </c>
      <c r="NT82" s="20">
        <f t="shared" si="12"/>
        <v>142486.9711</v>
      </c>
      <c r="NU82" s="20">
        <f t="shared" si="12"/>
        <v>128296.444</v>
      </c>
      <c r="NV82" s="20">
        <f t="shared" si="12"/>
        <v>115467.4119</v>
      </c>
      <c r="NW82" s="20">
        <f t="shared" si="12"/>
        <v>110140.5619</v>
      </c>
      <c r="NX82" s="20">
        <f t="shared" si="12"/>
        <v>99122.23936</v>
      </c>
      <c r="NY82" s="20">
        <f t="shared" si="12"/>
        <v>126884.3185</v>
      </c>
      <c r="NZ82" s="20">
        <f t="shared" si="12"/>
        <v>142732.2523</v>
      </c>
      <c r="OA82" s="20">
        <f t="shared" si="12"/>
        <v>107277.531</v>
      </c>
      <c r="OB82" s="20">
        <f t="shared" si="12"/>
        <v>148033.3834</v>
      </c>
      <c r="OC82" s="20">
        <f t="shared" si="12"/>
        <v>135660.4302</v>
      </c>
      <c r="OD82" s="20">
        <f t="shared" si="12"/>
        <v>117289.4072</v>
      </c>
      <c r="OE82" s="20">
        <f t="shared" si="12"/>
        <v>123109.885</v>
      </c>
      <c r="OF82" s="20">
        <f t="shared" si="12"/>
        <v>140225.2611</v>
      </c>
      <c r="OG82" s="20">
        <f t="shared" si="12"/>
        <v>162163.093</v>
      </c>
      <c r="OH82" s="20">
        <f t="shared" si="12"/>
        <v>143240.6488</v>
      </c>
      <c r="OI82" s="20">
        <f t="shared" si="12"/>
        <v>148433.1925</v>
      </c>
      <c r="OJ82" s="20">
        <f t="shared" si="12"/>
        <v>123077.5606</v>
      </c>
      <c r="OK82" s="20">
        <f t="shared" si="12"/>
        <v>124614.5518</v>
      </c>
      <c r="OL82" s="20">
        <f t="shared" si="12"/>
        <v>129842.5455</v>
      </c>
    </row>
    <row r="83" ht="15.75" customHeight="1">
      <c r="A83" s="10">
        <v>2028.0</v>
      </c>
      <c r="B83" s="20">
        <f t="shared" si="13"/>
        <v>118252.7545</v>
      </c>
      <c r="C83" s="20">
        <f t="shared" si="14"/>
        <v>139715.1998</v>
      </c>
      <c r="D83" s="20">
        <f t="shared" si="15"/>
        <v>161714.2413</v>
      </c>
      <c r="E83" s="20">
        <f t="shared" si="16"/>
        <v>128336.6765</v>
      </c>
      <c r="F83" s="20">
        <f t="shared" si="17"/>
        <v>143894.2102</v>
      </c>
      <c r="G83" s="20">
        <f t="shared" si="18"/>
        <v>123010.7228</v>
      </c>
      <c r="H83" s="20">
        <f t="shared" si="19"/>
        <v>136642.855</v>
      </c>
      <c r="I83" s="20">
        <f t="shared" si="20"/>
        <v>147219.9436</v>
      </c>
      <c r="J83" s="20">
        <f t="shared" si="21"/>
        <v>97151.1065</v>
      </c>
      <c r="K83" s="20">
        <f t="shared" si="22"/>
        <v>131166.7983</v>
      </c>
      <c r="L83" s="20">
        <f t="shared" si="23"/>
        <v>154400.5787</v>
      </c>
      <c r="M83" s="20">
        <f t="shared" si="24"/>
        <v>149367.5589</v>
      </c>
      <c r="N83" s="20">
        <f t="shared" si="25"/>
        <v>121626.3933</v>
      </c>
      <c r="O83" s="20">
        <f t="shared" si="26"/>
        <v>112587.3947</v>
      </c>
      <c r="P83" s="20">
        <f t="shared" si="27"/>
        <v>117695.6921</v>
      </c>
      <c r="Q83" s="20">
        <f t="shared" si="28"/>
        <v>138800.8283</v>
      </c>
      <c r="R83" s="20">
        <f t="shared" si="29"/>
        <v>176348.6909</v>
      </c>
      <c r="S83" s="20">
        <f t="shared" si="30"/>
        <v>124065.2507</v>
      </c>
      <c r="T83" s="20">
        <f t="shared" si="31"/>
        <v>184072.6034</v>
      </c>
      <c r="U83" s="20">
        <f t="shared" si="32"/>
        <v>114073.1964</v>
      </c>
      <c r="V83" s="20">
        <f t="shared" si="33"/>
        <v>137728.5595</v>
      </c>
      <c r="W83" s="20">
        <f t="shared" si="34"/>
        <v>144138.2675</v>
      </c>
      <c r="X83" s="20">
        <f t="shared" si="35"/>
        <v>169755.7157</v>
      </c>
      <c r="Y83" s="20">
        <f t="shared" si="36"/>
        <v>125197.1565</v>
      </c>
      <c r="Z83" s="20">
        <f t="shared" si="37"/>
        <v>111060.8867</v>
      </c>
      <c r="AA83" s="20">
        <f t="shared" si="38"/>
        <v>142457.5144</v>
      </c>
      <c r="AB83" s="20">
        <f t="shared" si="39"/>
        <v>132522.3329</v>
      </c>
      <c r="AC83" s="20">
        <f t="shared" si="40"/>
        <v>168675.7928</v>
      </c>
      <c r="AD83" s="20">
        <f t="shared" si="41"/>
        <v>145716.1589</v>
      </c>
      <c r="AE83" s="20">
        <f t="shared" si="42"/>
        <v>113929.6553</v>
      </c>
      <c r="AF83" s="20">
        <f t="shared" si="43"/>
        <v>154865.5553</v>
      </c>
      <c r="AG83" s="20">
        <f t="shared" si="44"/>
        <v>177135.8906</v>
      </c>
      <c r="AH83" s="20">
        <f t="shared" si="45"/>
        <v>116847.5913</v>
      </c>
      <c r="AI83" s="20">
        <f t="shared" si="46"/>
        <v>127026.2465</v>
      </c>
      <c r="AJ83" s="20">
        <f t="shared" si="47"/>
        <v>147414.4944</v>
      </c>
      <c r="AK83" s="20">
        <f t="shared" si="48"/>
        <v>134694.9279</v>
      </c>
      <c r="AL83" s="20">
        <f t="shared" si="49"/>
        <v>169074.4162</v>
      </c>
      <c r="AM83" s="20">
        <f t="shared" si="50"/>
        <v>119220.7811</v>
      </c>
      <c r="AN83" s="20">
        <f t="shared" si="51"/>
        <v>126610.0435</v>
      </c>
      <c r="AO83" s="20">
        <f t="shared" si="52"/>
        <v>142452.2993</v>
      </c>
      <c r="AP83" s="20">
        <f t="shared" si="53"/>
        <v>144584.0069</v>
      </c>
      <c r="AQ83" s="20">
        <f t="shared" si="54"/>
        <v>123835.011</v>
      </c>
      <c r="AR83" s="20">
        <f t="shared" si="55"/>
        <v>143391.6623</v>
      </c>
      <c r="AS83" s="20">
        <f t="shared" si="56"/>
        <v>128836.8018</v>
      </c>
      <c r="AT83" s="20">
        <f t="shared" si="57"/>
        <v>120928.6463</v>
      </c>
      <c r="AU83" s="20">
        <f t="shared" si="58"/>
        <v>157376.1847</v>
      </c>
      <c r="AV83" s="20">
        <f t="shared" si="59"/>
        <v>174229.1722</v>
      </c>
      <c r="AW83" s="20">
        <f t="shared" si="60"/>
        <v>170039.4484</v>
      </c>
      <c r="AX83" s="20">
        <f t="shared" si="61"/>
        <v>184304.8686</v>
      </c>
      <c r="AY83" s="20">
        <f t="shared" si="62"/>
        <v>166941.538</v>
      </c>
      <c r="AZ83" s="20">
        <f t="shared" si="63"/>
        <v>113441.8381</v>
      </c>
      <c r="BA83" s="20">
        <f t="shared" si="64"/>
        <v>138799.2681</v>
      </c>
      <c r="BB83" s="20">
        <f t="shared" si="65"/>
        <v>156305.6209</v>
      </c>
      <c r="BC83" s="20">
        <f t="shared" si="66"/>
        <v>148526.9269</v>
      </c>
      <c r="BD83" s="20">
        <f t="shared" si="67"/>
        <v>130596.1696</v>
      </c>
      <c r="BE83" s="20">
        <f t="shared" si="68"/>
        <v>157867.163</v>
      </c>
      <c r="BF83" s="20">
        <f t="shared" si="69"/>
        <v>143460.7721</v>
      </c>
      <c r="BG83" s="20">
        <f t="shared" si="70"/>
        <v>145200.4824</v>
      </c>
      <c r="BH83" s="20">
        <f t="shared" si="71"/>
        <v>133617.5592</v>
      </c>
      <c r="BI83" s="20">
        <f t="shared" si="72"/>
        <v>140804.3708</v>
      </c>
      <c r="BJ83" s="20">
        <f t="shared" si="73"/>
        <v>136855.9051</v>
      </c>
      <c r="BK83" s="20">
        <f t="shared" si="74"/>
        <v>148531.2835</v>
      </c>
      <c r="BL83" s="20">
        <f t="shared" si="75"/>
        <v>121304.8073</v>
      </c>
      <c r="BM83" s="20">
        <f t="shared" si="76"/>
        <v>174387.1746</v>
      </c>
      <c r="BN83" s="20">
        <f t="shared" si="77"/>
        <v>168599.6805</v>
      </c>
      <c r="BO83" s="20">
        <f t="shared" si="78"/>
        <v>136598.1158</v>
      </c>
      <c r="BP83" s="20">
        <f t="shared" si="79"/>
        <v>161159.0338</v>
      </c>
      <c r="BQ83" s="20">
        <f t="shared" si="80"/>
        <v>122631.3213</v>
      </c>
      <c r="BR83" s="20">
        <f t="shared" si="81"/>
        <v>138149.57</v>
      </c>
      <c r="BS83" s="20">
        <f t="shared" si="82"/>
        <v>131781.3702</v>
      </c>
      <c r="BT83" s="20">
        <f t="shared" si="83"/>
        <v>162733.1293</v>
      </c>
      <c r="BU83" s="20">
        <f t="shared" si="84"/>
        <v>125343.9336</v>
      </c>
      <c r="BV83" s="20">
        <f t="shared" si="85"/>
        <v>112015.2871</v>
      </c>
      <c r="BW83" s="20">
        <f t="shared" si="86"/>
        <v>132404.1014</v>
      </c>
      <c r="BX83" s="20">
        <f t="shared" si="87"/>
        <v>162839.3787</v>
      </c>
      <c r="BY83" s="20">
        <f t="shared" si="88"/>
        <v>133686.5976</v>
      </c>
      <c r="BZ83" s="20">
        <f t="shared" si="89"/>
        <v>160904.4659</v>
      </c>
      <c r="CA83" s="20">
        <f t="shared" si="90"/>
        <v>156062.0781</v>
      </c>
      <c r="CB83" s="20">
        <f t="shared" si="91"/>
        <v>134964.0706</v>
      </c>
      <c r="CC83" s="20">
        <f t="shared" si="92"/>
        <v>106501.2298</v>
      </c>
      <c r="CD83" s="20">
        <f t="shared" si="93"/>
        <v>96837.20314</v>
      </c>
      <c r="CE83" s="20">
        <f t="shared" si="94"/>
        <v>120975.9993</v>
      </c>
      <c r="CF83" s="20">
        <f t="shared" si="95"/>
        <v>137797.7938</v>
      </c>
      <c r="CG83" s="20">
        <f t="shared" si="96"/>
        <v>103685.8531</v>
      </c>
      <c r="CH83" s="20">
        <f t="shared" si="97"/>
        <v>161426.1679</v>
      </c>
      <c r="CI83" s="20">
        <f t="shared" si="98"/>
        <v>107315.7572</v>
      </c>
      <c r="CJ83" s="20">
        <f t="shared" si="99"/>
        <v>189842.8079</v>
      </c>
      <c r="CK83" s="20">
        <f t="shared" si="100"/>
        <v>106070.5943</v>
      </c>
      <c r="CL83" s="20">
        <f t="shared" si="101"/>
        <v>149621.5769</v>
      </c>
      <c r="CM83" s="20">
        <f t="shared" si="102"/>
        <v>173040.0428</v>
      </c>
      <c r="CN83" s="20">
        <f t="shared" si="103"/>
        <v>204079.5864</v>
      </c>
      <c r="CO83" s="20">
        <f t="shared" si="104"/>
        <v>165692.3229</v>
      </c>
      <c r="CP83" s="20">
        <f t="shared" si="105"/>
        <v>188047.5</v>
      </c>
      <c r="CQ83" s="20">
        <f t="shared" si="106"/>
        <v>164066.3998</v>
      </c>
      <c r="CR83" s="20">
        <f t="shared" si="107"/>
        <v>156264.9615</v>
      </c>
      <c r="CS83" s="20">
        <f t="shared" si="108"/>
        <v>173059.3087</v>
      </c>
      <c r="CT83" s="20">
        <f t="shared" si="109"/>
        <v>115497.3761</v>
      </c>
      <c r="CU83" s="20">
        <f t="shared" si="110"/>
        <v>99017.4421</v>
      </c>
      <c r="CV83" s="20">
        <f t="shared" si="111"/>
        <v>127890.9088</v>
      </c>
      <c r="CW83" s="20">
        <f t="shared" si="112"/>
        <v>147306.8043</v>
      </c>
      <c r="CX83" s="20">
        <f t="shared" si="113"/>
        <v>165710.4731</v>
      </c>
      <c r="CY83" s="20">
        <f t="shared" si="114"/>
        <v>179510.4233</v>
      </c>
      <c r="CZ83" s="20">
        <f t="shared" si="115"/>
        <v>143835.0231</v>
      </c>
      <c r="DA83" s="20">
        <f t="shared" si="116"/>
        <v>124018.0331</v>
      </c>
      <c r="DB83" s="20">
        <f t="shared" si="117"/>
        <v>107691.2533</v>
      </c>
      <c r="DC83" s="20">
        <f t="shared" si="118"/>
        <v>142086.7593</v>
      </c>
      <c r="DD83" s="20">
        <f t="shared" si="119"/>
        <v>130681.1075</v>
      </c>
      <c r="DE83" s="20">
        <f t="shared" si="120"/>
        <v>152391.4534</v>
      </c>
      <c r="DF83" s="20">
        <f t="shared" si="121"/>
        <v>86016.96619</v>
      </c>
      <c r="DG83" s="20">
        <f t="shared" si="122"/>
        <v>150089.1202</v>
      </c>
      <c r="DH83" s="20">
        <f t="shared" si="123"/>
        <v>176449.6551</v>
      </c>
      <c r="DI83" s="20">
        <f t="shared" si="124"/>
        <v>119190.7707</v>
      </c>
      <c r="DJ83" s="20">
        <f t="shared" si="125"/>
        <v>145718.3707</v>
      </c>
      <c r="DK83" s="20">
        <f t="shared" si="126"/>
        <v>106150.3565</v>
      </c>
      <c r="DL83" s="20">
        <f t="shared" si="127"/>
        <v>144800.1756</v>
      </c>
      <c r="DM83" s="20">
        <f t="shared" si="128"/>
        <v>154770.7265</v>
      </c>
      <c r="DN83" s="20">
        <f t="shared" si="129"/>
        <v>155324.0531</v>
      </c>
      <c r="DO83" s="20">
        <f t="shared" si="130"/>
        <v>144067.6967</v>
      </c>
      <c r="DP83" s="20">
        <f t="shared" si="131"/>
        <v>136553.8839</v>
      </c>
      <c r="DQ83" s="20">
        <f t="shared" si="132"/>
        <v>152178.151</v>
      </c>
      <c r="DR83" s="20">
        <f t="shared" si="133"/>
        <v>104938.3648</v>
      </c>
      <c r="DS83" s="20">
        <f t="shared" si="134"/>
        <v>164708.6875</v>
      </c>
      <c r="DT83" s="20">
        <f t="shared" si="135"/>
        <v>112781.1984</v>
      </c>
      <c r="DU83" s="20">
        <f t="shared" si="136"/>
        <v>132165.3083</v>
      </c>
      <c r="DV83" s="20">
        <f t="shared" si="137"/>
        <v>145987.9454</v>
      </c>
      <c r="DW83" s="20">
        <f t="shared" si="138"/>
        <v>109150.3702</v>
      </c>
      <c r="DX83" s="20">
        <f t="shared" si="139"/>
        <v>135432.4471</v>
      </c>
      <c r="DY83" s="20">
        <f t="shared" si="140"/>
        <v>106718.3796</v>
      </c>
      <c r="DZ83" s="20">
        <f t="shared" si="141"/>
        <v>174925.8638</v>
      </c>
      <c r="EA83" s="20">
        <f t="shared" si="142"/>
        <v>96188.41975</v>
      </c>
      <c r="EB83" s="20">
        <f t="shared" si="143"/>
        <v>154953.0189</v>
      </c>
      <c r="EC83" s="20">
        <f t="shared" si="144"/>
        <v>117814.7181</v>
      </c>
      <c r="ED83" s="20">
        <f t="shared" si="145"/>
        <v>211517.0902</v>
      </c>
      <c r="EE83" s="20">
        <f t="shared" si="146"/>
        <v>143878.0311</v>
      </c>
      <c r="EF83" s="20">
        <f t="shared" si="147"/>
        <v>145345.9483</v>
      </c>
      <c r="EG83" s="20">
        <f t="shared" si="148"/>
        <v>126088.8851</v>
      </c>
      <c r="EH83" s="20">
        <f t="shared" si="149"/>
        <v>136784.3304</v>
      </c>
      <c r="EI83" s="20">
        <f t="shared" si="150"/>
        <v>134391.8164</v>
      </c>
      <c r="EJ83" s="20">
        <f t="shared" si="151"/>
        <v>139612.9743</v>
      </c>
      <c r="EK83" s="20">
        <f t="shared" si="152"/>
        <v>131979.1642</v>
      </c>
      <c r="EL83" s="20">
        <f t="shared" si="153"/>
        <v>134828.6553</v>
      </c>
      <c r="EM83" s="20">
        <f t="shared" si="154"/>
        <v>157364.699</v>
      </c>
      <c r="EN83" s="20">
        <f t="shared" si="155"/>
        <v>112871.0221</v>
      </c>
      <c r="EO83" s="20">
        <f t="shared" si="156"/>
        <v>101635.153</v>
      </c>
      <c r="EP83" s="20">
        <f t="shared" si="157"/>
        <v>143429.402</v>
      </c>
      <c r="EQ83" s="20">
        <f t="shared" si="158"/>
        <v>143489.7507</v>
      </c>
      <c r="ER83" s="20">
        <f t="shared" si="159"/>
        <v>143138.3372</v>
      </c>
      <c r="ES83" s="20">
        <f t="shared" si="160"/>
        <v>160847.0469</v>
      </c>
      <c r="ET83" s="20">
        <f t="shared" si="161"/>
        <v>200769.6934</v>
      </c>
      <c r="EU83" s="20">
        <f t="shared" si="162"/>
        <v>126675.0107</v>
      </c>
      <c r="EV83" s="20">
        <f t="shared" si="163"/>
        <v>133125.7266</v>
      </c>
      <c r="EW83" s="20">
        <f t="shared" si="164"/>
        <v>130923.2264</v>
      </c>
      <c r="EX83" s="20">
        <f t="shared" si="165"/>
        <v>155490.49</v>
      </c>
      <c r="EY83" s="20">
        <f t="shared" si="166"/>
        <v>137528.8993</v>
      </c>
      <c r="EZ83" s="20">
        <f t="shared" si="167"/>
        <v>133801.7898</v>
      </c>
      <c r="FA83" s="20">
        <f t="shared" si="168"/>
        <v>205607.0776</v>
      </c>
      <c r="FB83" s="20">
        <f t="shared" si="169"/>
        <v>153213.7316</v>
      </c>
      <c r="FC83" s="20">
        <f t="shared" si="170"/>
        <v>143642.7751</v>
      </c>
      <c r="FD83" s="20">
        <f t="shared" si="171"/>
        <v>179562.9665</v>
      </c>
      <c r="FE83" s="20">
        <f t="shared" si="172"/>
        <v>129223.9126</v>
      </c>
      <c r="FF83" s="20">
        <f t="shared" si="173"/>
        <v>133538.555</v>
      </c>
      <c r="FG83" s="20">
        <f t="shared" si="174"/>
        <v>153527.4336</v>
      </c>
      <c r="FH83" s="20">
        <f t="shared" si="175"/>
        <v>106313.3292</v>
      </c>
      <c r="FI83" s="20">
        <f t="shared" si="176"/>
        <v>126895.5294</v>
      </c>
      <c r="FJ83" s="20">
        <f t="shared" si="177"/>
        <v>118952.2074</v>
      </c>
      <c r="FK83" s="20">
        <f t="shared" si="178"/>
        <v>157769.9557</v>
      </c>
      <c r="FL83" s="20">
        <f t="shared" si="179"/>
        <v>140431.3977</v>
      </c>
      <c r="FM83" s="20">
        <f t="shared" si="180"/>
        <v>126130.5743</v>
      </c>
      <c r="FN83" s="20">
        <f t="shared" si="181"/>
        <v>109878.1815</v>
      </c>
      <c r="FO83" s="20">
        <f t="shared" si="182"/>
        <v>109784.8916</v>
      </c>
      <c r="FP83" s="20">
        <f t="shared" si="183"/>
        <v>125321.4646</v>
      </c>
      <c r="FQ83" s="20">
        <f t="shared" si="184"/>
        <v>163555.4431</v>
      </c>
      <c r="FR83" s="20">
        <f t="shared" si="185"/>
        <v>143278.5697</v>
      </c>
      <c r="FS83" s="20">
        <f t="shared" si="186"/>
        <v>131848.5813</v>
      </c>
      <c r="FT83" s="20">
        <f t="shared" si="187"/>
        <v>88821.91726</v>
      </c>
      <c r="FU83" s="20">
        <f t="shared" si="188"/>
        <v>114357.3993</v>
      </c>
      <c r="FV83" s="20">
        <f t="shared" si="189"/>
        <v>131838.7014</v>
      </c>
      <c r="FW83" s="20">
        <f t="shared" si="190"/>
        <v>187435.5748</v>
      </c>
      <c r="FX83" s="20">
        <f t="shared" si="191"/>
        <v>179189.2477</v>
      </c>
      <c r="FY83" s="20">
        <f t="shared" si="192"/>
        <v>148088.8715</v>
      </c>
      <c r="FZ83" s="20">
        <f t="shared" si="193"/>
        <v>132710.3271</v>
      </c>
      <c r="GA83" s="20">
        <f t="shared" si="194"/>
        <v>159283.9334</v>
      </c>
      <c r="GB83" s="20">
        <f t="shared" si="195"/>
        <v>132306.3661</v>
      </c>
      <c r="GC83" s="20">
        <f t="shared" si="196"/>
        <v>132926.7906</v>
      </c>
      <c r="GD83" s="20">
        <f t="shared" si="197"/>
        <v>125518.0707</v>
      </c>
      <c r="GE83" s="20">
        <f t="shared" si="198"/>
        <v>119745.8181</v>
      </c>
      <c r="GF83" s="20">
        <f t="shared" si="199"/>
        <v>163766.3583</v>
      </c>
      <c r="GG83" s="20">
        <f t="shared" si="200"/>
        <v>183860.2206</v>
      </c>
      <c r="GH83" s="20">
        <f t="shared" si="201"/>
        <v>138241.158</v>
      </c>
      <c r="GI83" s="20">
        <f t="shared" si="202"/>
        <v>178504.1279</v>
      </c>
      <c r="GJ83" s="20">
        <f t="shared" si="203"/>
        <v>161594.8787</v>
      </c>
      <c r="GK83" s="20">
        <f t="shared" si="204"/>
        <v>122216.4765</v>
      </c>
      <c r="GL83" s="20">
        <f t="shared" si="205"/>
        <v>132701.2557</v>
      </c>
      <c r="GM83" s="20">
        <f t="shared" si="206"/>
        <v>158783.1071</v>
      </c>
      <c r="GN83" s="20">
        <f t="shared" si="207"/>
        <v>194302.4818</v>
      </c>
      <c r="GO83" s="20">
        <f t="shared" si="208"/>
        <v>163574.4107</v>
      </c>
      <c r="GP83" s="20">
        <f t="shared" si="209"/>
        <v>166479.0649</v>
      </c>
      <c r="GQ83" s="20">
        <f t="shared" si="210"/>
        <v>158630.5894</v>
      </c>
      <c r="GR83" s="20">
        <f t="shared" si="211"/>
        <v>131118.1727</v>
      </c>
      <c r="GS83" s="20">
        <f t="shared" si="212"/>
        <v>149857.2819</v>
      </c>
      <c r="GU83" s="20">
        <f t="shared" ref="GU83:OL83" si="213">B83/POWER(1+$B$31,3)</f>
        <v>108218.022</v>
      </c>
      <c r="GV83" s="20">
        <f t="shared" si="213"/>
        <v>127859.1998</v>
      </c>
      <c r="GW83" s="20">
        <f t="shared" si="213"/>
        <v>147991.4392</v>
      </c>
      <c r="GX83" s="20">
        <f t="shared" si="213"/>
        <v>117446.2391</v>
      </c>
      <c r="GY83" s="20">
        <f t="shared" si="213"/>
        <v>131683.5863</v>
      </c>
      <c r="GZ83" s="20">
        <f t="shared" si="213"/>
        <v>112572.237</v>
      </c>
      <c r="HA83" s="20">
        <f t="shared" si="213"/>
        <v>125047.5691</v>
      </c>
      <c r="HB83" s="20">
        <f t="shared" si="213"/>
        <v>134727.1035</v>
      </c>
      <c r="HC83" s="20">
        <f t="shared" si="213"/>
        <v>88907.02481</v>
      </c>
      <c r="HD83" s="20">
        <f t="shared" si="213"/>
        <v>120036.2014</v>
      </c>
      <c r="HE83" s="20">
        <f t="shared" si="213"/>
        <v>141298.4018</v>
      </c>
      <c r="HF83" s="20">
        <f t="shared" si="213"/>
        <v>136692.4757</v>
      </c>
      <c r="HG83" s="20">
        <f t="shared" si="213"/>
        <v>111305.3794</v>
      </c>
      <c r="HH83" s="20">
        <f t="shared" si="213"/>
        <v>103033.4152</v>
      </c>
      <c r="HI83" s="20">
        <f t="shared" si="213"/>
        <v>107708.231</v>
      </c>
      <c r="HJ83" s="20">
        <f t="shared" si="213"/>
        <v>127022.4203</v>
      </c>
      <c r="HK83" s="20">
        <f t="shared" si="213"/>
        <v>161384.0336</v>
      </c>
      <c r="HL83" s="20">
        <f t="shared" si="213"/>
        <v>113537.2794</v>
      </c>
      <c r="HM83" s="20">
        <f t="shared" si="213"/>
        <v>168452.5077</v>
      </c>
      <c r="HN83" s="20">
        <f t="shared" si="213"/>
        <v>104393.1342</v>
      </c>
      <c r="HO83" s="20">
        <f t="shared" si="213"/>
        <v>126041.1425</v>
      </c>
      <c r="HP83" s="20">
        <f t="shared" si="213"/>
        <v>131906.9333</v>
      </c>
      <c r="HQ83" s="20">
        <f t="shared" si="213"/>
        <v>155350.5273</v>
      </c>
      <c r="HR83" s="20">
        <f t="shared" si="213"/>
        <v>114573.1336</v>
      </c>
      <c r="HS83" s="20">
        <f t="shared" si="213"/>
        <v>101636.4442</v>
      </c>
      <c r="HT83" s="20">
        <f t="shared" si="213"/>
        <v>130368.8061</v>
      </c>
      <c r="HU83" s="20">
        <f t="shared" si="213"/>
        <v>121276.7076</v>
      </c>
      <c r="HV83" s="20">
        <f t="shared" si="213"/>
        <v>154362.245</v>
      </c>
      <c r="HW83" s="20">
        <f t="shared" si="213"/>
        <v>133350.9274</v>
      </c>
      <c r="HX83" s="20">
        <f t="shared" si="213"/>
        <v>104261.7738</v>
      </c>
      <c r="HY83" s="20">
        <f t="shared" si="213"/>
        <v>141723.9212</v>
      </c>
      <c r="HZ83" s="20">
        <f t="shared" si="213"/>
        <v>162104.4329</v>
      </c>
      <c r="IA83" s="20">
        <f t="shared" si="213"/>
        <v>106932.0986</v>
      </c>
      <c r="IB83" s="20">
        <f t="shared" si="213"/>
        <v>116247.01</v>
      </c>
      <c r="IC83" s="20">
        <f t="shared" si="213"/>
        <v>134905.145</v>
      </c>
      <c r="ID83" s="20">
        <f t="shared" si="213"/>
        <v>123264.9399</v>
      </c>
      <c r="IE83" s="20">
        <f t="shared" si="213"/>
        <v>154727.0418</v>
      </c>
      <c r="IF83" s="20">
        <f t="shared" si="213"/>
        <v>109103.9034</v>
      </c>
      <c r="IG83" s="20">
        <f t="shared" si="213"/>
        <v>115866.1253</v>
      </c>
      <c r="IH83" s="20">
        <f t="shared" si="213"/>
        <v>130364.0336</v>
      </c>
      <c r="II83" s="20">
        <f t="shared" si="213"/>
        <v>132314.848</v>
      </c>
      <c r="IJ83" s="20">
        <f t="shared" si="213"/>
        <v>113326.5774</v>
      </c>
      <c r="IK83" s="20">
        <f t="shared" si="213"/>
        <v>131223.6838</v>
      </c>
      <c r="IL83" s="20">
        <f t="shared" si="213"/>
        <v>117903.9246</v>
      </c>
      <c r="IM83" s="20">
        <f t="shared" si="213"/>
        <v>110666.842</v>
      </c>
      <c r="IN83" s="20">
        <f t="shared" si="213"/>
        <v>144021.5028</v>
      </c>
      <c r="IO83" s="20">
        <f t="shared" si="213"/>
        <v>159444.3737</v>
      </c>
      <c r="IP83" s="20">
        <f t="shared" si="213"/>
        <v>155610.183</v>
      </c>
      <c r="IQ83" s="20">
        <f t="shared" si="213"/>
        <v>168665.0633</v>
      </c>
      <c r="IR83" s="20">
        <f t="shared" si="213"/>
        <v>152775.1561</v>
      </c>
      <c r="IS83" s="20">
        <f t="shared" si="213"/>
        <v>103815.352</v>
      </c>
      <c r="IT83" s="20">
        <f t="shared" si="213"/>
        <v>127020.9925</v>
      </c>
      <c r="IU83" s="20">
        <f t="shared" si="213"/>
        <v>143041.7853</v>
      </c>
      <c r="IV83" s="20">
        <f t="shared" si="213"/>
        <v>135923.1783</v>
      </c>
      <c r="IW83" s="20">
        <f t="shared" si="213"/>
        <v>119513.9954</v>
      </c>
      <c r="IX83" s="20">
        <f t="shared" si="213"/>
        <v>144470.8175</v>
      </c>
      <c r="IY83" s="20">
        <f t="shared" si="213"/>
        <v>131286.9291</v>
      </c>
      <c r="IZ83" s="20">
        <f t="shared" si="213"/>
        <v>132879.0104</v>
      </c>
      <c r="JA83" s="20">
        <f t="shared" si="213"/>
        <v>122278.9949</v>
      </c>
      <c r="JB83" s="20">
        <f t="shared" si="213"/>
        <v>128855.9455</v>
      </c>
      <c r="JC83" s="20">
        <f t="shared" si="213"/>
        <v>125242.5401</v>
      </c>
      <c r="JD83" s="20">
        <f t="shared" si="213"/>
        <v>135927.1652</v>
      </c>
      <c r="JE83" s="20">
        <f t="shared" si="213"/>
        <v>111011.0826</v>
      </c>
      <c r="JF83" s="20">
        <f t="shared" si="213"/>
        <v>159588.9683</v>
      </c>
      <c r="JG83" s="20">
        <f t="shared" si="213"/>
        <v>154292.5914</v>
      </c>
      <c r="JH83" s="20">
        <f t="shared" si="213"/>
        <v>125006.6264</v>
      </c>
      <c r="JI83" s="20">
        <f t="shared" si="213"/>
        <v>147483.3456</v>
      </c>
      <c r="JJ83" s="20">
        <f t="shared" si="213"/>
        <v>112225.0308</v>
      </c>
      <c r="JK83" s="20">
        <f t="shared" si="213"/>
        <v>126426.4267</v>
      </c>
      <c r="JL83" s="20">
        <f t="shared" si="213"/>
        <v>120598.6218</v>
      </c>
      <c r="JM83" s="20">
        <f t="shared" si="213"/>
        <v>148923.866</v>
      </c>
      <c r="JN83" s="20">
        <f t="shared" si="213"/>
        <v>114707.4554</v>
      </c>
      <c r="JO83" s="20">
        <f t="shared" si="213"/>
        <v>102509.8557</v>
      </c>
      <c r="JP83" s="20">
        <f t="shared" si="213"/>
        <v>121168.5091</v>
      </c>
      <c r="JQ83" s="20">
        <f t="shared" si="213"/>
        <v>149021.0992</v>
      </c>
      <c r="JR83" s="20">
        <f t="shared" si="213"/>
        <v>122342.1748</v>
      </c>
      <c r="JS83" s="20">
        <f t="shared" si="213"/>
        <v>147250.38</v>
      </c>
      <c r="JT83" s="20">
        <f t="shared" si="213"/>
        <v>142818.9092</v>
      </c>
      <c r="JU83" s="20">
        <f t="shared" si="213"/>
        <v>123511.2435</v>
      </c>
      <c r="JV83" s="20">
        <f t="shared" si="213"/>
        <v>97463.71216</v>
      </c>
      <c r="JW83" s="20">
        <f t="shared" si="213"/>
        <v>88619.75877</v>
      </c>
      <c r="JX83" s="20">
        <f t="shared" si="213"/>
        <v>110710.1767</v>
      </c>
      <c r="JY83" s="20">
        <f t="shared" si="213"/>
        <v>126104.5016</v>
      </c>
      <c r="JZ83" s="20">
        <f t="shared" si="213"/>
        <v>94887.24367</v>
      </c>
      <c r="KA83" s="20">
        <f t="shared" si="213"/>
        <v>147727.8111</v>
      </c>
      <c r="KB83" s="20">
        <f t="shared" si="213"/>
        <v>98209.12012</v>
      </c>
      <c r="KC83" s="20">
        <f t="shared" si="213"/>
        <v>173733.0622</v>
      </c>
      <c r="KD83" s="20">
        <f t="shared" si="213"/>
        <v>97069.61966</v>
      </c>
      <c r="KE83" s="20">
        <f t="shared" si="213"/>
        <v>136924.9382</v>
      </c>
      <c r="KF83" s="20">
        <f t="shared" si="213"/>
        <v>158356.1519</v>
      </c>
      <c r="KG83" s="20">
        <f t="shared" si="213"/>
        <v>186761.7313</v>
      </c>
      <c r="KH83" s="20">
        <f t="shared" si="213"/>
        <v>151631.9474</v>
      </c>
      <c r="KI83" s="20">
        <f t="shared" si="213"/>
        <v>172090.1011</v>
      </c>
      <c r="KJ83" s="20">
        <f t="shared" si="213"/>
        <v>150143.9973</v>
      </c>
      <c r="KK83" s="20">
        <f t="shared" si="213"/>
        <v>143004.5762</v>
      </c>
      <c r="KL83" s="20">
        <f t="shared" si="213"/>
        <v>158373.7829</v>
      </c>
      <c r="KM83" s="20">
        <f t="shared" si="213"/>
        <v>105696.4604</v>
      </c>
      <c r="KN83" s="20">
        <f t="shared" si="213"/>
        <v>90614.98627</v>
      </c>
      <c r="KO83" s="20">
        <f t="shared" si="213"/>
        <v>117038.2985</v>
      </c>
      <c r="KP83" s="20">
        <f t="shared" si="213"/>
        <v>134806.5933</v>
      </c>
      <c r="KQ83" s="20">
        <f t="shared" si="213"/>
        <v>151648.5574</v>
      </c>
      <c r="KR83" s="20">
        <f t="shared" si="213"/>
        <v>164277.4667</v>
      </c>
      <c r="KS83" s="20">
        <f t="shared" si="213"/>
        <v>131629.4217</v>
      </c>
      <c r="KT83" s="20">
        <f t="shared" si="213"/>
        <v>113494.0686</v>
      </c>
      <c r="KU83" s="20">
        <f t="shared" si="213"/>
        <v>98552.75226</v>
      </c>
      <c r="KV83" s="20">
        <f t="shared" si="213"/>
        <v>130029.5127</v>
      </c>
      <c r="KW83" s="20">
        <f t="shared" si="213"/>
        <v>119591.7256</v>
      </c>
      <c r="KX83" s="20">
        <f t="shared" si="213"/>
        <v>139459.7675</v>
      </c>
      <c r="KY83" s="20">
        <f t="shared" si="213"/>
        <v>78717.70917</v>
      </c>
      <c r="KZ83" s="20">
        <f t="shared" si="213"/>
        <v>137352.8065</v>
      </c>
      <c r="LA83" s="20">
        <f t="shared" si="213"/>
        <v>161476.4302</v>
      </c>
      <c r="LB83" s="20">
        <f t="shared" si="213"/>
        <v>109076.4397</v>
      </c>
      <c r="LC83" s="20">
        <f t="shared" si="213"/>
        <v>133352.9516</v>
      </c>
      <c r="LD83" s="20">
        <f t="shared" si="213"/>
        <v>97142.61339</v>
      </c>
      <c r="LE83" s="20">
        <f t="shared" si="213"/>
        <v>132512.673</v>
      </c>
      <c r="LF83" s="20">
        <f t="shared" si="213"/>
        <v>141637.1395</v>
      </c>
      <c r="LG83" s="20">
        <f t="shared" si="213"/>
        <v>142143.5117</v>
      </c>
      <c r="LH83" s="20">
        <f t="shared" si="213"/>
        <v>131842.351</v>
      </c>
      <c r="LI83" s="20">
        <f t="shared" si="213"/>
        <v>124966.1479</v>
      </c>
      <c r="LJ83" s="20">
        <f t="shared" si="213"/>
        <v>139264.5656</v>
      </c>
      <c r="LK83" s="20">
        <f t="shared" si="213"/>
        <v>96033.46926</v>
      </c>
      <c r="LL83" s="20">
        <f t="shared" si="213"/>
        <v>150731.7816</v>
      </c>
      <c r="LM83" s="20">
        <f t="shared" si="213"/>
        <v>103210.7731</v>
      </c>
      <c r="LN83" s="20">
        <f t="shared" si="213"/>
        <v>120949.9795</v>
      </c>
      <c r="LO83" s="20">
        <f t="shared" si="213"/>
        <v>133599.6506</v>
      </c>
      <c r="LP83" s="20">
        <f t="shared" si="213"/>
        <v>99888.0509</v>
      </c>
      <c r="LQ83" s="20">
        <f t="shared" si="213"/>
        <v>123939.8744</v>
      </c>
      <c r="LR83" s="20">
        <f t="shared" si="213"/>
        <v>97662.43497</v>
      </c>
      <c r="LS83" s="20">
        <f t="shared" si="213"/>
        <v>160081.9452</v>
      </c>
      <c r="LT83" s="20">
        <f t="shared" si="213"/>
        <v>88026.03006</v>
      </c>
      <c r="LU83" s="20">
        <f t="shared" si="213"/>
        <v>141803.9628</v>
      </c>
      <c r="LV83" s="20">
        <f t="shared" si="213"/>
        <v>107817.1566</v>
      </c>
      <c r="LW83" s="20">
        <f t="shared" si="213"/>
        <v>193568.1009</v>
      </c>
      <c r="LX83" s="20">
        <f t="shared" si="213"/>
        <v>131668.7802</v>
      </c>
      <c r="LY83" s="20">
        <f t="shared" si="213"/>
        <v>133012.1323</v>
      </c>
      <c r="LZ83" s="20">
        <f t="shared" si="213"/>
        <v>115389.1915</v>
      </c>
      <c r="MA83" s="20">
        <f t="shared" si="213"/>
        <v>125177.0391</v>
      </c>
      <c r="MB83" s="20">
        <f t="shared" si="213"/>
        <v>122987.5499</v>
      </c>
      <c r="MC83" s="20">
        <f t="shared" si="213"/>
        <v>127765.649</v>
      </c>
      <c r="MD83" s="20">
        <f t="shared" si="213"/>
        <v>120779.6313</v>
      </c>
      <c r="ME83" s="20">
        <f t="shared" si="213"/>
        <v>123387.3193</v>
      </c>
      <c r="MF83" s="20">
        <f t="shared" si="213"/>
        <v>144010.9918</v>
      </c>
      <c r="MG83" s="20">
        <f t="shared" si="213"/>
        <v>103292.9744</v>
      </c>
      <c r="MH83" s="20">
        <f t="shared" si="213"/>
        <v>93010.5626</v>
      </c>
      <c r="MI83" s="20">
        <f t="shared" si="213"/>
        <v>131258.2209</v>
      </c>
      <c r="MJ83" s="20">
        <f t="shared" si="213"/>
        <v>131313.4486</v>
      </c>
      <c r="MK83" s="20">
        <f t="shared" si="213"/>
        <v>130991.8554</v>
      </c>
      <c r="ML83" s="20">
        <f t="shared" si="213"/>
        <v>147197.8334</v>
      </c>
      <c r="MM83" s="20">
        <f t="shared" si="213"/>
        <v>183732.7104</v>
      </c>
      <c r="MN83" s="20">
        <f t="shared" si="213"/>
        <v>115925.5795</v>
      </c>
      <c r="MO83" s="20">
        <f t="shared" si="213"/>
        <v>121828.8983</v>
      </c>
      <c r="MP83" s="20">
        <f t="shared" si="213"/>
        <v>119813.2987</v>
      </c>
      <c r="MQ83" s="20">
        <f t="shared" si="213"/>
        <v>142295.825</v>
      </c>
      <c r="MR83" s="20">
        <f t="shared" si="213"/>
        <v>125858.4251</v>
      </c>
      <c r="MS83" s="20">
        <f t="shared" si="213"/>
        <v>122447.5919</v>
      </c>
      <c r="MT83" s="20">
        <f t="shared" si="213"/>
        <v>188159.6022</v>
      </c>
      <c r="MU83" s="20">
        <f t="shared" si="213"/>
        <v>140212.2685</v>
      </c>
      <c r="MV83" s="20">
        <f t="shared" si="213"/>
        <v>131453.4876</v>
      </c>
      <c r="MW83" s="20">
        <f t="shared" si="213"/>
        <v>164325.5511</v>
      </c>
      <c r="MX83" s="20">
        <f t="shared" si="213"/>
        <v>118258.1858</v>
      </c>
      <c r="MY83" s="20">
        <f t="shared" si="213"/>
        <v>122206.6948</v>
      </c>
      <c r="MZ83" s="20">
        <f t="shared" si="213"/>
        <v>140499.3504</v>
      </c>
      <c r="NA83" s="20">
        <f t="shared" si="213"/>
        <v>97291.75648</v>
      </c>
      <c r="NB83" s="20">
        <f t="shared" si="213"/>
        <v>116127.3853</v>
      </c>
      <c r="NC83" s="20">
        <f t="shared" si="213"/>
        <v>108858.1205</v>
      </c>
      <c r="ND83" s="20">
        <f t="shared" si="213"/>
        <v>144381.8591</v>
      </c>
      <c r="NE83" s="20">
        <f t="shared" si="213"/>
        <v>128514.6224</v>
      </c>
      <c r="NF83" s="20">
        <f t="shared" si="213"/>
        <v>115427.3431</v>
      </c>
      <c r="NG83" s="20">
        <f t="shared" si="213"/>
        <v>100554.1013</v>
      </c>
      <c r="NH83" s="20">
        <f t="shared" si="213"/>
        <v>100468.7279</v>
      </c>
      <c r="NI83" s="20">
        <f t="shared" si="213"/>
        <v>114686.893</v>
      </c>
      <c r="NJ83" s="20">
        <f t="shared" si="213"/>
        <v>149676.3996</v>
      </c>
      <c r="NK83" s="20">
        <f t="shared" si="213"/>
        <v>131120.188</v>
      </c>
      <c r="NL83" s="20">
        <f t="shared" si="213"/>
        <v>120660.1295</v>
      </c>
      <c r="NM83" s="20">
        <f t="shared" si="213"/>
        <v>81284.63675</v>
      </c>
      <c r="NN83" s="20">
        <f t="shared" si="213"/>
        <v>104653.2201</v>
      </c>
      <c r="NO83" s="20">
        <f t="shared" si="213"/>
        <v>120651.088</v>
      </c>
      <c r="NP83" s="20">
        <f t="shared" si="213"/>
        <v>171530.103</v>
      </c>
      <c r="NQ83" s="20">
        <f t="shared" si="213"/>
        <v>163983.5454</v>
      </c>
      <c r="NR83" s="20">
        <f t="shared" si="213"/>
        <v>135522.2956</v>
      </c>
      <c r="NS83" s="20">
        <f t="shared" si="213"/>
        <v>121448.7489</v>
      </c>
      <c r="NT83" s="20">
        <f t="shared" si="213"/>
        <v>145767.3631</v>
      </c>
      <c r="NU83" s="20">
        <f t="shared" si="213"/>
        <v>121079.0674</v>
      </c>
      <c r="NV83" s="20">
        <f t="shared" si="213"/>
        <v>121646.8437</v>
      </c>
      <c r="NW83" s="20">
        <f t="shared" si="213"/>
        <v>114866.8155</v>
      </c>
      <c r="NX83" s="20">
        <f t="shared" si="213"/>
        <v>109584.3867</v>
      </c>
      <c r="NY83" s="20">
        <f t="shared" si="213"/>
        <v>149869.4169</v>
      </c>
      <c r="NZ83" s="20">
        <f t="shared" si="213"/>
        <v>168258.1474</v>
      </c>
      <c r="OA83" s="20">
        <f t="shared" si="213"/>
        <v>126510.2427</v>
      </c>
      <c r="OB83" s="20">
        <f t="shared" si="213"/>
        <v>163356.5638</v>
      </c>
      <c r="OC83" s="20">
        <f t="shared" si="213"/>
        <v>147882.2054</v>
      </c>
      <c r="OD83" s="20">
        <f t="shared" si="213"/>
        <v>111845.3891</v>
      </c>
      <c r="OE83" s="20">
        <f t="shared" si="213"/>
        <v>121440.4473</v>
      </c>
      <c r="OF83" s="20">
        <f t="shared" si="213"/>
        <v>145309.0361</v>
      </c>
      <c r="OG83" s="20">
        <f t="shared" si="213"/>
        <v>177814.2956</v>
      </c>
      <c r="OH83" s="20">
        <f t="shared" si="213"/>
        <v>149693.7576</v>
      </c>
      <c r="OI83" s="20">
        <f t="shared" si="213"/>
        <v>152351.9277</v>
      </c>
      <c r="OJ83" s="20">
        <f t="shared" si="213"/>
        <v>145169.4608</v>
      </c>
      <c r="OK83" s="20">
        <f t="shared" si="213"/>
        <v>119991.7021</v>
      </c>
      <c r="OL83" s="20">
        <f t="shared" si="213"/>
        <v>137140.6416</v>
      </c>
    </row>
    <row r="84" ht="15.75" customHeight="1">
      <c r="A84" s="10">
        <v>2029.0</v>
      </c>
      <c r="B84" s="20">
        <f t="shared" si="13"/>
        <v>116785.4347</v>
      </c>
      <c r="C84" s="20">
        <f t="shared" si="14"/>
        <v>145998.1578</v>
      </c>
      <c r="D84" s="20">
        <f t="shared" si="15"/>
        <v>174428.5845</v>
      </c>
      <c r="E84" s="20">
        <f t="shared" si="16"/>
        <v>139521.8263</v>
      </c>
      <c r="F84" s="20">
        <f t="shared" si="17"/>
        <v>141941.1296</v>
      </c>
      <c r="G84" s="20">
        <f t="shared" si="18"/>
        <v>116744.4174</v>
      </c>
      <c r="H84" s="20">
        <f t="shared" si="19"/>
        <v>143517.7853</v>
      </c>
      <c r="I84" s="20">
        <f t="shared" si="20"/>
        <v>145275.9517</v>
      </c>
      <c r="J84" s="20">
        <f t="shared" si="21"/>
        <v>107533.6099</v>
      </c>
      <c r="K84" s="20">
        <f t="shared" si="22"/>
        <v>142260.7223</v>
      </c>
      <c r="L84" s="20">
        <f t="shared" si="23"/>
        <v>176265.0639</v>
      </c>
      <c r="M84" s="20">
        <f t="shared" si="24"/>
        <v>167110.3731</v>
      </c>
      <c r="N84" s="20">
        <f t="shared" si="25"/>
        <v>146248.8133</v>
      </c>
      <c r="O84" s="20">
        <f t="shared" si="26"/>
        <v>117133.3228</v>
      </c>
      <c r="P84" s="20">
        <f t="shared" si="27"/>
        <v>130355.3934</v>
      </c>
      <c r="Q84" s="20">
        <f t="shared" si="28"/>
        <v>152547.4461</v>
      </c>
      <c r="R84" s="20">
        <f t="shared" si="29"/>
        <v>147416.2683</v>
      </c>
      <c r="S84" s="20">
        <f t="shared" si="30"/>
        <v>105785.4252</v>
      </c>
      <c r="T84" s="20">
        <f t="shared" si="31"/>
        <v>157632.2658</v>
      </c>
      <c r="U84" s="20">
        <f t="shared" si="32"/>
        <v>129443.9568</v>
      </c>
      <c r="V84" s="20">
        <f t="shared" si="33"/>
        <v>146801.4849</v>
      </c>
      <c r="W84" s="20">
        <f t="shared" si="34"/>
        <v>161504.2426</v>
      </c>
      <c r="X84" s="20">
        <f t="shared" si="35"/>
        <v>164633.8322</v>
      </c>
      <c r="Y84" s="20">
        <f t="shared" si="36"/>
        <v>110756.3216</v>
      </c>
      <c r="Z84" s="20">
        <f t="shared" si="37"/>
        <v>118979.0405</v>
      </c>
      <c r="AA84" s="20">
        <f t="shared" si="38"/>
        <v>145369.5859</v>
      </c>
      <c r="AB84" s="20">
        <f t="shared" si="39"/>
        <v>155798.9371</v>
      </c>
      <c r="AC84" s="20">
        <f t="shared" si="40"/>
        <v>207843.3443</v>
      </c>
      <c r="AD84" s="20">
        <f t="shared" si="41"/>
        <v>133104.2884</v>
      </c>
      <c r="AE84" s="20">
        <f t="shared" si="42"/>
        <v>127142.3996</v>
      </c>
      <c r="AF84" s="20">
        <f t="shared" si="43"/>
        <v>155926.7122</v>
      </c>
      <c r="AG84" s="20">
        <f t="shared" si="44"/>
        <v>139913.685</v>
      </c>
      <c r="AH84" s="20">
        <f t="shared" si="45"/>
        <v>121681.047</v>
      </c>
      <c r="AI84" s="20">
        <f t="shared" si="46"/>
        <v>125892.6723</v>
      </c>
      <c r="AJ84" s="20">
        <f t="shared" si="47"/>
        <v>195165.7273</v>
      </c>
      <c r="AK84" s="20">
        <f t="shared" si="48"/>
        <v>163983.665</v>
      </c>
      <c r="AL84" s="20">
        <f t="shared" si="49"/>
        <v>208407.0891</v>
      </c>
      <c r="AM84" s="20">
        <f t="shared" si="50"/>
        <v>140178.6887</v>
      </c>
      <c r="AN84" s="20">
        <f t="shared" si="51"/>
        <v>124393.5069</v>
      </c>
      <c r="AO84" s="20">
        <f t="shared" si="52"/>
        <v>157051.9919</v>
      </c>
      <c r="AP84" s="20">
        <f t="shared" si="53"/>
        <v>165316.1237</v>
      </c>
      <c r="AQ84" s="20">
        <f t="shared" si="54"/>
        <v>150993.4084</v>
      </c>
      <c r="AR84" s="20">
        <f t="shared" si="55"/>
        <v>170840.4732</v>
      </c>
      <c r="AS84" s="20">
        <f t="shared" si="56"/>
        <v>149189.6032</v>
      </c>
      <c r="AT84" s="20">
        <f t="shared" si="57"/>
        <v>117948.0725</v>
      </c>
      <c r="AU84" s="20">
        <f t="shared" si="58"/>
        <v>171262.9105</v>
      </c>
      <c r="AV84" s="20">
        <f t="shared" si="59"/>
        <v>176349.7453</v>
      </c>
      <c r="AW84" s="20">
        <f t="shared" si="60"/>
        <v>207856.2491</v>
      </c>
      <c r="AX84" s="20">
        <f t="shared" si="61"/>
        <v>174320.2065</v>
      </c>
      <c r="AY84" s="20">
        <f t="shared" si="62"/>
        <v>180847.8362</v>
      </c>
      <c r="AZ84" s="20">
        <f t="shared" si="63"/>
        <v>119941.7801</v>
      </c>
      <c r="BA84" s="20">
        <f t="shared" si="64"/>
        <v>144632.2683</v>
      </c>
      <c r="BB84" s="20">
        <f t="shared" si="65"/>
        <v>160726.7323</v>
      </c>
      <c r="BC84" s="20">
        <f t="shared" si="66"/>
        <v>165312.6594</v>
      </c>
      <c r="BD84" s="20">
        <f t="shared" si="67"/>
        <v>134559.6497</v>
      </c>
      <c r="BE84" s="20">
        <f t="shared" si="68"/>
        <v>190442.7768</v>
      </c>
      <c r="BF84" s="20">
        <f t="shared" si="69"/>
        <v>184347.9297</v>
      </c>
      <c r="BG84" s="20">
        <f t="shared" si="70"/>
        <v>150314.2241</v>
      </c>
      <c r="BH84" s="20">
        <f t="shared" si="71"/>
        <v>136598.4927</v>
      </c>
      <c r="BI84" s="20">
        <f t="shared" si="72"/>
        <v>185428.6987</v>
      </c>
      <c r="BJ84" s="20">
        <f t="shared" si="73"/>
        <v>142806.6192</v>
      </c>
      <c r="BK84" s="20">
        <f t="shared" si="74"/>
        <v>151650.7837</v>
      </c>
      <c r="BL84" s="20">
        <f t="shared" si="75"/>
        <v>132975.4673</v>
      </c>
      <c r="BM84" s="20">
        <f t="shared" si="76"/>
        <v>197725.7328</v>
      </c>
      <c r="BN84" s="20">
        <f t="shared" si="77"/>
        <v>195951.6787</v>
      </c>
      <c r="BO84" s="20">
        <f t="shared" si="78"/>
        <v>113743.2946</v>
      </c>
      <c r="BP84" s="20">
        <f t="shared" si="79"/>
        <v>162074.4134</v>
      </c>
      <c r="BQ84" s="20">
        <f t="shared" si="80"/>
        <v>146038.4546</v>
      </c>
      <c r="BR84" s="20">
        <f t="shared" si="81"/>
        <v>147142.3453</v>
      </c>
      <c r="BS84" s="20">
        <f t="shared" si="82"/>
        <v>148121.1731</v>
      </c>
      <c r="BT84" s="20">
        <f t="shared" si="83"/>
        <v>169060.7522</v>
      </c>
      <c r="BU84" s="20">
        <f t="shared" si="84"/>
        <v>147449.0708</v>
      </c>
      <c r="BV84" s="20">
        <f t="shared" si="85"/>
        <v>130491.4579</v>
      </c>
      <c r="BW84" s="20">
        <f t="shared" si="86"/>
        <v>130634.2153</v>
      </c>
      <c r="BX84" s="20">
        <f t="shared" si="87"/>
        <v>174327.0414</v>
      </c>
      <c r="BY84" s="20">
        <f t="shared" si="88"/>
        <v>135878.1052</v>
      </c>
      <c r="BZ84" s="20">
        <f t="shared" si="89"/>
        <v>189298.2737</v>
      </c>
      <c r="CA84" s="20">
        <f t="shared" si="90"/>
        <v>181532.0717</v>
      </c>
      <c r="CB84" s="20">
        <f t="shared" si="91"/>
        <v>126674.2928</v>
      </c>
      <c r="CC84" s="20">
        <f t="shared" si="92"/>
        <v>120498.385</v>
      </c>
      <c r="CD84" s="20">
        <f t="shared" si="93"/>
        <v>110073.6037</v>
      </c>
      <c r="CE84" s="20">
        <f t="shared" si="94"/>
        <v>138348.5168</v>
      </c>
      <c r="CF84" s="20">
        <f t="shared" si="95"/>
        <v>158599.5267</v>
      </c>
      <c r="CG84" s="20">
        <f t="shared" si="96"/>
        <v>117665.2077</v>
      </c>
      <c r="CH84" s="20">
        <f t="shared" si="97"/>
        <v>177417.693</v>
      </c>
      <c r="CI84" s="20">
        <f t="shared" si="98"/>
        <v>115028.7378</v>
      </c>
      <c r="CJ84" s="20">
        <f t="shared" si="99"/>
        <v>195852.9389</v>
      </c>
      <c r="CK84" s="20">
        <f t="shared" si="100"/>
        <v>117420.8792</v>
      </c>
      <c r="CL84" s="20">
        <f t="shared" si="101"/>
        <v>148398.9924</v>
      </c>
      <c r="CM84" s="20">
        <f t="shared" si="102"/>
        <v>201174.1454</v>
      </c>
      <c r="CN84" s="20">
        <f t="shared" si="103"/>
        <v>248494.1461</v>
      </c>
      <c r="CO84" s="20">
        <f t="shared" si="104"/>
        <v>184913.0639</v>
      </c>
      <c r="CP84" s="20">
        <f t="shared" si="105"/>
        <v>191306.0004</v>
      </c>
      <c r="CQ84" s="20">
        <f t="shared" si="106"/>
        <v>209566.5124</v>
      </c>
      <c r="CR84" s="20">
        <f t="shared" si="107"/>
        <v>168070.3352</v>
      </c>
      <c r="CS84" s="20">
        <f t="shared" si="108"/>
        <v>225403.6284</v>
      </c>
      <c r="CT84" s="20">
        <f t="shared" si="109"/>
        <v>116272.55</v>
      </c>
      <c r="CU84" s="20">
        <f t="shared" si="110"/>
        <v>97540.82386</v>
      </c>
      <c r="CV84" s="20">
        <f t="shared" si="111"/>
        <v>102849.9122</v>
      </c>
      <c r="CW84" s="20">
        <f t="shared" si="112"/>
        <v>142148.3468</v>
      </c>
      <c r="CX84" s="20">
        <f t="shared" si="113"/>
        <v>179812.317</v>
      </c>
      <c r="CY84" s="20">
        <f t="shared" si="114"/>
        <v>188625.0243</v>
      </c>
      <c r="CZ84" s="20">
        <f t="shared" si="115"/>
        <v>150262.657</v>
      </c>
      <c r="DA84" s="20">
        <f t="shared" si="116"/>
        <v>114001.6559</v>
      </c>
      <c r="DB84" s="20">
        <f t="shared" si="117"/>
        <v>120406.9795</v>
      </c>
      <c r="DC84" s="20">
        <f t="shared" si="118"/>
        <v>163973.2855</v>
      </c>
      <c r="DD84" s="20">
        <f t="shared" si="119"/>
        <v>138753.5631</v>
      </c>
      <c r="DE84" s="20">
        <f t="shared" si="120"/>
        <v>180771.7328</v>
      </c>
      <c r="DF84" s="20">
        <f t="shared" si="121"/>
        <v>105194.6516</v>
      </c>
      <c r="DG84" s="20">
        <f t="shared" si="122"/>
        <v>156760.0157</v>
      </c>
      <c r="DH84" s="20">
        <f t="shared" si="123"/>
        <v>152047.7296</v>
      </c>
      <c r="DI84" s="20">
        <f t="shared" si="124"/>
        <v>120870.2429</v>
      </c>
      <c r="DJ84" s="20">
        <f t="shared" si="125"/>
        <v>145621.0776</v>
      </c>
      <c r="DK84" s="20">
        <f t="shared" si="126"/>
        <v>114026.1016</v>
      </c>
      <c r="DL84" s="20">
        <f t="shared" si="127"/>
        <v>159753.7654</v>
      </c>
      <c r="DM84" s="20">
        <f t="shared" si="128"/>
        <v>186781.5818</v>
      </c>
      <c r="DN84" s="20">
        <f t="shared" si="129"/>
        <v>155976.3924</v>
      </c>
      <c r="DO84" s="20">
        <f t="shared" si="130"/>
        <v>156191.4318</v>
      </c>
      <c r="DP84" s="20">
        <f t="shared" si="131"/>
        <v>145239.4173</v>
      </c>
      <c r="DQ84" s="20">
        <f t="shared" si="132"/>
        <v>147259.7787</v>
      </c>
      <c r="DR84" s="20">
        <f t="shared" si="133"/>
        <v>130068.3496</v>
      </c>
      <c r="DS84" s="20">
        <f t="shared" si="134"/>
        <v>153318.7993</v>
      </c>
      <c r="DT84" s="20">
        <f t="shared" si="135"/>
        <v>109823.6512</v>
      </c>
      <c r="DU84" s="20">
        <f t="shared" si="136"/>
        <v>123599.7073</v>
      </c>
      <c r="DV84" s="20">
        <f t="shared" si="137"/>
        <v>166486.0514</v>
      </c>
      <c r="DW84" s="20">
        <f t="shared" si="138"/>
        <v>120028.4206</v>
      </c>
      <c r="DX84" s="20">
        <f t="shared" si="139"/>
        <v>142086.2766</v>
      </c>
      <c r="DY84" s="20">
        <f t="shared" si="140"/>
        <v>125786.0198</v>
      </c>
      <c r="DZ84" s="20">
        <f t="shared" si="141"/>
        <v>154924.0791</v>
      </c>
      <c r="EA84" s="20">
        <f t="shared" si="142"/>
        <v>94423.82213</v>
      </c>
      <c r="EB84" s="20">
        <f t="shared" si="143"/>
        <v>145736.6663</v>
      </c>
      <c r="EC84" s="20">
        <f t="shared" si="144"/>
        <v>141683.1901</v>
      </c>
      <c r="ED84" s="20">
        <f t="shared" si="145"/>
        <v>217047.6953</v>
      </c>
      <c r="EE84" s="20">
        <f t="shared" si="146"/>
        <v>139303.5433</v>
      </c>
      <c r="EF84" s="20">
        <f t="shared" si="147"/>
        <v>159645.8605</v>
      </c>
      <c r="EG84" s="20">
        <f t="shared" si="148"/>
        <v>145208.5042</v>
      </c>
      <c r="EH84" s="20">
        <f t="shared" si="149"/>
        <v>160458.277</v>
      </c>
      <c r="EI84" s="20">
        <f t="shared" si="150"/>
        <v>151767.7514</v>
      </c>
      <c r="EJ84" s="20">
        <f t="shared" si="151"/>
        <v>142107.0483</v>
      </c>
      <c r="EK84" s="20">
        <f t="shared" si="152"/>
        <v>137337.7366</v>
      </c>
      <c r="EL84" s="20">
        <f t="shared" si="153"/>
        <v>127842.8189</v>
      </c>
      <c r="EM84" s="20">
        <f t="shared" si="154"/>
        <v>185064.86</v>
      </c>
      <c r="EN84" s="20">
        <f t="shared" si="155"/>
        <v>123201.4693</v>
      </c>
      <c r="EO84" s="20">
        <f t="shared" si="156"/>
        <v>113996.9157</v>
      </c>
      <c r="EP84" s="20">
        <f t="shared" si="157"/>
        <v>143143.62</v>
      </c>
      <c r="EQ84" s="20">
        <f t="shared" si="158"/>
        <v>162884.0067</v>
      </c>
      <c r="ER84" s="20">
        <f t="shared" si="159"/>
        <v>139667.9537</v>
      </c>
      <c r="ES84" s="20">
        <f t="shared" si="160"/>
        <v>168274.5648</v>
      </c>
      <c r="ET84" s="20">
        <f t="shared" si="161"/>
        <v>231275.4015</v>
      </c>
      <c r="EU84" s="20">
        <f t="shared" si="162"/>
        <v>136198.9329</v>
      </c>
      <c r="EV84" s="20">
        <f t="shared" si="163"/>
        <v>123144.3267</v>
      </c>
      <c r="EW84" s="20">
        <f t="shared" si="164"/>
        <v>164421.3162</v>
      </c>
      <c r="EX84" s="20">
        <f t="shared" si="165"/>
        <v>168961.1414</v>
      </c>
      <c r="EY84" s="20">
        <f t="shared" si="166"/>
        <v>119627.5731</v>
      </c>
      <c r="EZ84" s="20">
        <f t="shared" si="167"/>
        <v>154154.8646</v>
      </c>
      <c r="FA84" s="20">
        <f t="shared" si="168"/>
        <v>256428.7771</v>
      </c>
      <c r="FB84" s="20">
        <f t="shared" si="169"/>
        <v>158290.2046</v>
      </c>
      <c r="FC84" s="20">
        <f t="shared" si="170"/>
        <v>166020.3527</v>
      </c>
      <c r="FD84" s="20">
        <f t="shared" si="171"/>
        <v>184770.1549</v>
      </c>
      <c r="FE84" s="20">
        <f t="shared" si="172"/>
        <v>153348.8553</v>
      </c>
      <c r="FF84" s="20">
        <f t="shared" si="173"/>
        <v>149586.3017</v>
      </c>
      <c r="FG84" s="20">
        <f t="shared" si="174"/>
        <v>173076.919</v>
      </c>
      <c r="FH84" s="20">
        <f t="shared" si="175"/>
        <v>106772.9479</v>
      </c>
      <c r="FI84" s="20">
        <f t="shared" si="176"/>
        <v>131586.871</v>
      </c>
      <c r="FJ84" s="20">
        <f t="shared" si="177"/>
        <v>142343.3403</v>
      </c>
      <c r="FK84" s="20">
        <f t="shared" si="178"/>
        <v>174029.781</v>
      </c>
      <c r="FL84" s="20">
        <f t="shared" si="179"/>
        <v>145208.7011</v>
      </c>
      <c r="FM84" s="20">
        <f t="shared" si="180"/>
        <v>151484.5197</v>
      </c>
      <c r="FN84" s="20">
        <f t="shared" si="181"/>
        <v>129289.3898</v>
      </c>
      <c r="FO84" s="20">
        <f t="shared" si="182"/>
        <v>135084.6221</v>
      </c>
      <c r="FP84" s="20">
        <f t="shared" si="183"/>
        <v>143838.126</v>
      </c>
      <c r="FQ84" s="20">
        <f t="shared" si="184"/>
        <v>218109.7127</v>
      </c>
      <c r="FR84" s="20">
        <f t="shared" si="185"/>
        <v>162591.8702</v>
      </c>
      <c r="FS84" s="20">
        <f t="shared" si="186"/>
        <v>119391.3593</v>
      </c>
      <c r="FT84" s="20">
        <f t="shared" si="187"/>
        <v>95105.52677</v>
      </c>
      <c r="FU84" s="20">
        <f t="shared" si="188"/>
        <v>136975.7188</v>
      </c>
      <c r="FV84" s="20">
        <f t="shared" si="189"/>
        <v>122863.4578</v>
      </c>
      <c r="FW84" s="20">
        <f t="shared" si="190"/>
        <v>208163.007</v>
      </c>
      <c r="FX84" s="20">
        <f t="shared" si="191"/>
        <v>196832.5705</v>
      </c>
      <c r="FY84" s="20">
        <f t="shared" si="192"/>
        <v>180808.4596</v>
      </c>
      <c r="FZ84" s="20">
        <f t="shared" si="193"/>
        <v>141421.3103</v>
      </c>
      <c r="GA84" s="20">
        <f t="shared" si="194"/>
        <v>182709.4126</v>
      </c>
      <c r="GB84" s="20">
        <f t="shared" si="195"/>
        <v>134534.22</v>
      </c>
      <c r="GC84" s="20">
        <f t="shared" si="196"/>
        <v>141093.078</v>
      </c>
      <c r="GD84" s="20">
        <f t="shared" si="197"/>
        <v>126943.5176</v>
      </c>
      <c r="GE84" s="20">
        <f t="shared" si="198"/>
        <v>145201.1486</v>
      </c>
      <c r="GF84" s="20">
        <f t="shared" si="199"/>
        <v>153166.8839</v>
      </c>
      <c r="GG84" s="20">
        <f t="shared" si="200"/>
        <v>168373.7323</v>
      </c>
      <c r="GH84" s="20">
        <f t="shared" si="201"/>
        <v>162288.6649</v>
      </c>
      <c r="GI84" s="20">
        <f t="shared" si="202"/>
        <v>185689.9224</v>
      </c>
      <c r="GJ84" s="20">
        <f t="shared" si="203"/>
        <v>203447.404</v>
      </c>
      <c r="GK84" s="20">
        <f t="shared" si="204"/>
        <v>121022.8984</v>
      </c>
      <c r="GL84" s="20">
        <f t="shared" si="205"/>
        <v>148981.4465</v>
      </c>
      <c r="GM84" s="20">
        <f t="shared" si="206"/>
        <v>185897.6498</v>
      </c>
      <c r="GN84" s="20">
        <f t="shared" si="207"/>
        <v>202883.2146</v>
      </c>
      <c r="GO84" s="20">
        <f t="shared" si="208"/>
        <v>168561.5412</v>
      </c>
      <c r="GP84" s="20">
        <f t="shared" si="209"/>
        <v>198228.4382</v>
      </c>
      <c r="GQ84" s="20">
        <f t="shared" si="210"/>
        <v>151310.6557</v>
      </c>
      <c r="GR84" s="20">
        <f t="shared" si="211"/>
        <v>148717.0774</v>
      </c>
      <c r="GS84" s="20">
        <f t="shared" si="212"/>
        <v>189174.8957</v>
      </c>
      <c r="GU84" s="20">
        <f t="shared" ref="GU84:OL84" si="214">B84/POWER(1+$B$31,4)</f>
        <v>103762.3461</v>
      </c>
      <c r="GV84" s="20">
        <f t="shared" si="214"/>
        <v>129717.4722</v>
      </c>
      <c r="GW84" s="20">
        <f t="shared" si="214"/>
        <v>154977.5381</v>
      </c>
      <c r="GX84" s="20">
        <f t="shared" si="214"/>
        <v>123963.3356</v>
      </c>
      <c r="GY84" s="20">
        <f t="shared" si="214"/>
        <v>126112.8552</v>
      </c>
      <c r="GZ84" s="20">
        <f t="shared" si="214"/>
        <v>103725.9028</v>
      </c>
      <c r="HA84" s="20">
        <f t="shared" si="214"/>
        <v>127513.6934</v>
      </c>
      <c r="HB84" s="20">
        <f t="shared" si="214"/>
        <v>129075.8014</v>
      </c>
      <c r="HC84" s="20">
        <f t="shared" si="214"/>
        <v>95542.21959</v>
      </c>
      <c r="HD84" s="20">
        <f t="shared" si="214"/>
        <v>126396.8092</v>
      </c>
      <c r="HE84" s="20">
        <f t="shared" si="214"/>
        <v>156609.2262</v>
      </c>
      <c r="HF84" s="20">
        <f t="shared" si="214"/>
        <v>148475.4021</v>
      </c>
      <c r="HG84" s="20">
        <f t="shared" si="214"/>
        <v>129940.1764</v>
      </c>
      <c r="HH84" s="20">
        <f t="shared" si="214"/>
        <v>104071.4402</v>
      </c>
      <c r="HI84" s="20">
        <f t="shared" si="214"/>
        <v>115819.0787</v>
      </c>
      <c r="HJ84" s="20">
        <f t="shared" si="214"/>
        <v>135536.4301</v>
      </c>
      <c r="HK84" s="20">
        <f t="shared" si="214"/>
        <v>130977.445</v>
      </c>
      <c r="HL84" s="20">
        <f t="shared" si="214"/>
        <v>93988.98019</v>
      </c>
      <c r="HM84" s="20">
        <f t="shared" si="214"/>
        <v>140054.2265</v>
      </c>
      <c r="HN84" s="20">
        <f t="shared" si="214"/>
        <v>115009.279</v>
      </c>
      <c r="HO84" s="20">
        <f t="shared" si="214"/>
        <v>130431.218</v>
      </c>
      <c r="HP84" s="20">
        <f t="shared" si="214"/>
        <v>143494.4277</v>
      </c>
      <c r="HQ84" s="20">
        <f t="shared" si="214"/>
        <v>146275.0275</v>
      </c>
      <c r="HR84" s="20">
        <f t="shared" si="214"/>
        <v>98405.55722</v>
      </c>
      <c r="HS84" s="20">
        <f t="shared" si="214"/>
        <v>105711.3365</v>
      </c>
      <c r="HT84" s="20">
        <f t="shared" si="214"/>
        <v>129158.9942</v>
      </c>
      <c r="HU84" s="20">
        <f t="shared" si="214"/>
        <v>138425.3376</v>
      </c>
      <c r="HV84" s="20">
        <f t="shared" si="214"/>
        <v>184666.1194</v>
      </c>
      <c r="HW84" s="20">
        <f t="shared" si="214"/>
        <v>118261.4363</v>
      </c>
      <c r="HX84" s="20">
        <f t="shared" si="214"/>
        <v>112964.3753</v>
      </c>
      <c r="HY84" s="20">
        <f t="shared" si="214"/>
        <v>138538.8642</v>
      </c>
      <c r="HZ84" s="20">
        <f t="shared" si="214"/>
        <v>124311.4969</v>
      </c>
      <c r="IA84" s="20">
        <f t="shared" si="214"/>
        <v>108112.0342</v>
      </c>
      <c r="IB84" s="20">
        <f t="shared" si="214"/>
        <v>111854.0088</v>
      </c>
      <c r="IC84" s="20">
        <f t="shared" si="214"/>
        <v>173402.2209</v>
      </c>
      <c r="ID84" s="20">
        <f t="shared" si="214"/>
        <v>145697.3625</v>
      </c>
      <c r="IE84" s="20">
        <f t="shared" si="214"/>
        <v>185166.9994</v>
      </c>
      <c r="IF84" s="20">
        <f t="shared" si="214"/>
        <v>124546.9493</v>
      </c>
      <c r="IG84" s="20">
        <f t="shared" si="214"/>
        <v>110522.0198</v>
      </c>
      <c r="IH84" s="20">
        <f t="shared" si="214"/>
        <v>139538.6606</v>
      </c>
      <c r="II84" s="20">
        <f t="shared" si="214"/>
        <v>146881.2347</v>
      </c>
      <c r="IJ84" s="20">
        <f t="shared" si="214"/>
        <v>134155.6877</v>
      </c>
      <c r="IK84" s="20">
        <f t="shared" si="214"/>
        <v>151789.5477</v>
      </c>
      <c r="IL84" s="20">
        <f t="shared" si="214"/>
        <v>132553.0301</v>
      </c>
      <c r="IM84" s="20">
        <f t="shared" si="214"/>
        <v>104795.3347</v>
      </c>
      <c r="IN84" s="20">
        <f t="shared" si="214"/>
        <v>152164.8777</v>
      </c>
      <c r="IO84" s="20">
        <f t="shared" si="214"/>
        <v>156684.4646</v>
      </c>
      <c r="IP84" s="20">
        <f t="shared" si="214"/>
        <v>184677.5852</v>
      </c>
      <c r="IQ84" s="20">
        <f t="shared" si="214"/>
        <v>154881.2457</v>
      </c>
      <c r="IR84" s="20">
        <f t="shared" si="214"/>
        <v>160680.9601</v>
      </c>
      <c r="IS84" s="20">
        <f t="shared" si="214"/>
        <v>106566.7181</v>
      </c>
      <c r="IT84" s="20">
        <f t="shared" si="214"/>
        <v>128503.8971</v>
      </c>
      <c r="IU84" s="20">
        <f t="shared" si="214"/>
        <v>142803.6199</v>
      </c>
      <c r="IV84" s="20">
        <f t="shared" si="214"/>
        <v>146878.1568</v>
      </c>
      <c r="IW84" s="20">
        <f t="shared" si="214"/>
        <v>119554.5059</v>
      </c>
      <c r="IX84" s="20">
        <f t="shared" si="214"/>
        <v>169205.9406</v>
      </c>
      <c r="IY84" s="20">
        <f t="shared" si="214"/>
        <v>163790.7479</v>
      </c>
      <c r="IZ84" s="20">
        <f t="shared" si="214"/>
        <v>133552.2412</v>
      </c>
      <c r="JA84" s="20">
        <f t="shared" si="214"/>
        <v>121365.9915</v>
      </c>
      <c r="JB84" s="20">
        <f t="shared" si="214"/>
        <v>164750.9971</v>
      </c>
      <c r="JC84" s="20">
        <f t="shared" si="214"/>
        <v>126881.8315</v>
      </c>
      <c r="JD84" s="20">
        <f t="shared" si="214"/>
        <v>134739.7571</v>
      </c>
      <c r="JE84" s="20">
        <f t="shared" si="214"/>
        <v>118146.9804</v>
      </c>
      <c r="JF84" s="20">
        <f t="shared" si="214"/>
        <v>175676.7526</v>
      </c>
      <c r="JG84" s="20">
        <f t="shared" si="214"/>
        <v>174100.5286</v>
      </c>
      <c r="JH84" s="20">
        <f t="shared" si="214"/>
        <v>101059.4441</v>
      </c>
      <c r="JI84" s="20">
        <f t="shared" si="214"/>
        <v>144001.0171</v>
      </c>
      <c r="JJ84" s="20">
        <f t="shared" si="214"/>
        <v>129753.2754</v>
      </c>
      <c r="JK84" s="20">
        <f t="shared" si="214"/>
        <v>130734.068</v>
      </c>
      <c r="JL84" s="20">
        <f t="shared" si="214"/>
        <v>131603.7438</v>
      </c>
      <c r="JM84" s="20">
        <f t="shared" si="214"/>
        <v>150208.2886</v>
      </c>
      <c r="JN84" s="20">
        <f t="shared" si="214"/>
        <v>131006.5896</v>
      </c>
      <c r="JO84" s="20">
        <f t="shared" si="214"/>
        <v>115939.9702</v>
      </c>
      <c r="JP84" s="20">
        <f t="shared" si="214"/>
        <v>116066.8083</v>
      </c>
      <c r="JQ84" s="20">
        <f t="shared" si="214"/>
        <v>154887.3184</v>
      </c>
      <c r="JR84" s="20">
        <f t="shared" si="214"/>
        <v>120725.9365</v>
      </c>
      <c r="JS84" s="20">
        <f t="shared" si="214"/>
        <v>168189.0644</v>
      </c>
      <c r="JT84" s="20">
        <f t="shared" si="214"/>
        <v>161288.8945</v>
      </c>
      <c r="JU84" s="20">
        <f t="shared" si="214"/>
        <v>112548.4684</v>
      </c>
      <c r="JV84" s="20">
        <f t="shared" si="214"/>
        <v>107061.2543</v>
      </c>
      <c r="JW84" s="20">
        <f t="shared" si="214"/>
        <v>97798.97124</v>
      </c>
      <c r="JX84" s="20">
        <f t="shared" si="214"/>
        <v>122920.8652</v>
      </c>
      <c r="JY84" s="20">
        <f t="shared" si="214"/>
        <v>140913.6252</v>
      </c>
      <c r="JZ84" s="20">
        <f t="shared" si="214"/>
        <v>104544.013</v>
      </c>
      <c r="KA84" s="20">
        <f t="shared" si="214"/>
        <v>157633.3223</v>
      </c>
      <c r="KB84" s="20">
        <f t="shared" si="214"/>
        <v>102201.5436</v>
      </c>
      <c r="KC84" s="20">
        <f t="shared" si="214"/>
        <v>174012.7995</v>
      </c>
      <c r="KD84" s="20">
        <f t="shared" si="214"/>
        <v>104326.9303</v>
      </c>
      <c r="KE84" s="20">
        <f t="shared" si="214"/>
        <v>131850.5826</v>
      </c>
      <c r="KF84" s="20">
        <f t="shared" si="214"/>
        <v>178740.6225</v>
      </c>
      <c r="KG84" s="20">
        <f t="shared" si="214"/>
        <v>220783.8303</v>
      </c>
      <c r="KH84" s="20">
        <f t="shared" si="214"/>
        <v>164292.8623</v>
      </c>
      <c r="KI84" s="20">
        <f t="shared" si="214"/>
        <v>169972.9035</v>
      </c>
      <c r="KJ84" s="20">
        <f t="shared" si="214"/>
        <v>186197.1319</v>
      </c>
      <c r="KK84" s="20">
        <f t="shared" si="214"/>
        <v>149328.316</v>
      </c>
      <c r="KL84" s="20">
        <f t="shared" si="214"/>
        <v>200268.2044</v>
      </c>
      <c r="KM84" s="20">
        <f t="shared" si="214"/>
        <v>103306.6547</v>
      </c>
      <c r="KN84" s="20">
        <f t="shared" si="214"/>
        <v>86663.75864</v>
      </c>
      <c r="KO84" s="20">
        <f t="shared" si="214"/>
        <v>91380.81489</v>
      </c>
      <c r="KP84" s="20">
        <f t="shared" si="214"/>
        <v>126296.965</v>
      </c>
      <c r="KQ84" s="20">
        <f t="shared" si="214"/>
        <v>159760.9147</v>
      </c>
      <c r="KR84" s="20">
        <f t="shared" si="214"/>
        <v>167590.891</v>
      </c>
      <c r="KS84" s="20">
        <f t="shared" si="214"/>
        <v>133506.4245</v>
      </c>
      <c r="KT84" s="20">
        <f t="shared" si="214"/>
        <v>101288.9947</v>
      </c>
      <c r="KU84" s="20">
        <f t="shared" si="214"/>
        <v>106980.0418</v>
      </c>
      <c r="KV84" s="20">
        <f t="shared" si="214"/>
        <v>145688.1404</v>
      </c>
      <c r="KW84" s="20">
        <f t="shared" si="214"/>
        <v>123280.7436</v>
      </c>
      <c r="KX84" s="20">
        <f t="shared" si="214"/>
        <v>160613.3432</v>
      </c>
      <c r="KY84" s="20">
        <f t="shared" si="214"/>
        <v>93464.08542</v>
      </c>
      <c r="KZ84" s="20">
        <f t="shared" si="214"/>
        <v>139279.2435</v>
      </c>
      <c r="LA84" s="20">
        <f t="shared" si="214"/>
        <v>135092.4385</v>
      </c>
      <c r="LB84" s="20">
        <f t="shared" si="214"/>
        <v>107391.6453</v>
      </c>
      <c r="LC84" s="20">
        <f t="shared" si="214"/>
        <v>129382.4414</v>
      </c>
      <c r="LD84" s="20">
        <f t="shared" si="214"/>
        <v>101310.7144</v>
      </c>
      <c r="LE84" s="20">
        <f t="shared" si="214"/>
        <v>141939.1515</v>
      </c>
      <c r="LF84" s="20">
        <f t="shared" si="214"/>
        <v>165953.0163</v>
      </c>
      <c r="LG84" s="20">
        <f t="shared" si="214"/>
        <v>138583.0044</v>
      </c>
      <c r="LH84" s="20">
        <f t="shared" si="214"/>
        <v>138774.0641</v>
      </c>
      <c r="LI84" s="20">
        <f t="shared" si="214"/>
        <v>129043.3411</v>
      </c>
      <c r="LJ84" s="20">
        <f t="shared" si="214"/>
        <v>130838.406</v>
      </c>
      <c r="LK84" s="20">
        <f t="shared" si="214"/>
        <v>115564.044</v>
      </c>
      <c r="LL84" s="20">
        <f t="shared" si="214"/>
        <v>136221.7674</v>
      </c>
      <c r="LM84" s="20">
        <f t="shared" si="214"/>
        <v>97576.89169</v>
      </c>
      <c r="LN84" s="20">
        <f t="shared" si="214"/>
        <v>109816.7391</v>
      </c>
      <c r="LO84" s="20">
        <f t="shared" si="214"/>
        <v>147920.7003</v>
      </c>
      <c r="LP84" s="20">
        <f t="shared" si="214"/>
        <v>106643.6971</v>
      </c>
      <c r="LQ84" s="20">
        <f t="shared" si="214"/>
        <v>126241.8164</v>
      </c>
      <c r="LR84" s="20">
        <f t="shared" si="214"/>
        <v>111759.2494</v>
      </c>
      <c r="LS84" s="20">
        <f t="shared" si="214"/>
        <v>137648.0376</v>
      </c>
      <c r="LT84" s="20">
        <f t="shared" si="214"/>
        <v>83894.34298</v>
      </c>
      <c r="LU84" s="20">
        <f t="shared" si="214"/>
        <v>129485.1404</v>
      </c>
      <c r="LV84" s="20">
        <f t="shared" si="214"/>
        <v>125883.6793</v>
      </c>
      <c r="LW84" s="20">
        <f t="shared" si="214"/>
        <v>192844.0661</v>
      </c>
      <c r="LX84" s="20">
        <f t="shared" si="214"/>
        <v>123769.394</v>
      </c>
      <c r="LY84" s="20">
        <f t="shared" si="214"/>
        <v>141843.2793</v>
      </c>
      <c r="LZ84" s="20">
        <f t="shared" si="214"/>
        <v>129015.8753</v>
      </c>
      <c r="MA84" s="20">
        <f t="shared" si="214"/>
        <v>142565.1008</v>
      </c>
      <c r="MB84" s="20">
        <f t="shared" si="214"/>
        <v>134843.6815</v>
      </c>
      <c r="MC84" s="20">
        <f t="shared" si="214"/>
        <v>126260.2718</v>
      </c>
      <c r="MD84" s="20">
        <f t="shared" si="214"/>
        <v>122022.8001</v>
      </c>
      <c r="ME84" s="20">
        <f t="shared" si="214"/>
        <v>113586.6888</v>
      </c>
      <c r="MF84" s="20">
        <f t="shared" si="214"/>
        <v>164427.7312</v>
      </c>
      <c r="MG84" s="20">
        <f t="shared" si="214"/>
        <v>109462.9098</v>
      </c>
      <c r="MH84" s="20">
        <f t="shared" si="214"/>
        <v>101284.7831</v>
      </c>
      <c r="MI84" s="20">
        <f t="shared" si="214"/>
        <v>127181.2524</v>
      </c>
      <c r="MJ84" s="20">
        <f t="shared" si="214"/>
        <v>144720.3302</v>
      </c>
      <c r="MK84" s="20">
        <f t="shared" si="214"/>
        <v>124093.1679</v>
      </c>
      <c r="ML84" s="20">
        <f t="shared" si="214"/>
        <v>149509.7713</v>
      </c>
      <c r="MM84" s="20">
        <f t="shared" si="214"/>
        <v>205485.1988</v>
      </c>
      <c r="MN84" s="20">
        <f t="shared" si="214"/>
        <v>121010.9878</v>
      </c>
      <c r="MO84" s="20">
        <f t="shared" si="214"/>
        <v>109412.1393</v>
      </c>
      <c r="MP84" s="20">
        <f t="shared" si="214"/>
        <v>146086.2098</v>
      </c>
      <c r="MQ84" s="20">
        <f t="shared" si="214"/>
        <v>150119.7857</v>
      </c>
      <c r="MR84" s="20">
        <f t="shared" si="214"/>
        <v>106287.5493</v>
      </c>
      <c r="MS84" s="20">
        <f t="shared" si="214"/>
        <v>136964.6006</v>
      </c>
      <c r="MT84" s="20">
        <f t="shared" si="214"/>
        <v>227833.6472</v>
      </c>
      <c r="MU84" s="20">
        <f t="shared" si="214"/>
        <v>140638.7966</v>
      </c>
      <c r="MV84" s="20">
        <f t="shared" si="214"/>
        <v>147506.9331</v>
      </c>
      <c r="MW84" s="20">
        <f t="shared" si="214"/>
        <v>164165.8895</v>
      </c>
      <c r="MX84" s="20">
        <f t="shared" si="214"/>
        <v>136248.4718</v>
      </c>
      <c r="MY84" s="20">
        <f t="shared" si="214"/>
        <v>132905.4916</v>
      </c>
      <c r="MZ84" s="20">
        <f t="shared" si="214"/>
        <v>153776.6009</v>
      </c>
      <c r="NA84" s="20">
        <f t="shared" si="214"/>
        <v>94866.38125</v>
      </c>
      <c r="NB84" s="20">
        <f t="shared" si="214"/>
        <v>116913.2305</v>
      </c>
      <c r="NC84" s="20">
        <f t="shared" si="214"/>
        <v>126470.2142</v>
      </c>
      <c r="ND84" s="20">
        <f t="shared" si="214"/>
        <v>154623.2064</v>
      </c>
      <c r="NE84" s="20">
        <f t="shared" si="214"/>
        <v>129016.0502</v>
      </c>
      <c r="NF84" s="20">
        <f t="shared" si="214"/>
        <v>134592.0337</v>
      </c>
      <c r="NG84" s="20">
        <f t="shared" si="214"/>
        <v>114871.9483</v>
      </c>
      <c r="NH84" s="20">
        <f t="shared" si="214"/>
        <v>120020.9371</v>
      </c>
      <c r="NI84" s="20">
        <f t="shared" si="214"/>
        <v>127798.312</v>
      </c>
      <c r="NJ84" s="20">
        <f t="shared" si="214"/>
        <v>193787.6548</v>
      </c>
      <c r="NK84" s="20">
        <f t="shared" si="214"/>
        <v>144460.7708</v>
      </c>
      <c r="NL84" s="20">
        <f t="shared" si="214"/>
        <v>106077.6764</v>
      </c>
      <c r="NM84" s="20">
        <f t="shared" si="214"/>
        <v>84500.02872</v>
      </c>
      <c r="NN84" s="20">
        <f t="shared" si="214"/>
        <v>121701.152</v>
      </c>
      <c r="NO84" s="20">
        <f t="shared" si="214"/>
        <v>109162.5909</v>
      </c>
      <c r="NP84" s="20">
        <f t="shared" si="214"/>
        <v>184950.1356</v>
      </c>
      <c r="NQ84" s="20">
        <f t="shared" si="214"/>
        <v>174883.1895</v>
      </c>
      <c r="NR84" s="20">
        <f t="shared" si="214"/>
        <v>160645.9746</v>
      </c>
      <c r="NS84" s="20">
        <f t="shared" si="214"/>
        <v>125651.0025</v>
      </c>
      <c r="NT84" s="20">
        <f t="shared" si="214"/>
        <v>162334.9467</v>
      </c>
      <c r="NU84" s="20">
        <f t="shared" si="214"/>
        <v>119531.912</v>
      </c>
      <c r="NV84" s="20">
        <f t="shared" si="214"/>
        <v>125359.3723</v>
      </c>
      <c r="NW84" s="20">
        <f t="shared" si="214"/>
        <v>112787.6712</v>
      </c>
      <c r="NX84" s="20">
        <f t="shared" si="214"/>
        <v>129009.3399</v>
      </c>
      <c r="NY84" s="20">
        <f t="shared" si="214"/>
        <v>136086.7925</v>
      </c>
      <c r="NZ84" s="20">
        <f t="shared" si="214"/>
        <v>149597.8803</v>
      </c>
      <c r="OA84" s="20">
        <f t="shared" si="214"/>
        <v>144191.3768</v>
      </c>
      <c r="OB84" s="20">
        <f t="shared" si="214"/>
        <v>164983.091</v>
      </c>
      <c r="OC84" s="20">
        <f t="shared" si="214"/>
        <v>180760.3834</v>
      </c>
      <c r="OD84" s="20">
        <f t="shared" si="214"/>
        <v>107527.2777</v>
      </c>
      <c r="OE84" s="20">
        <f t="shared" si="214"/>
        <v>132368.0856</v>
      </c>
      <c r="OF84" s="20">
        <f t="shared" si="214"/>
        <v>165167.6541</v>
      </c>
      <c r="OG84" s="20">
        <f t="shared" si="214"/>
        <v>180259.1084</v>
      </c>
      <c r="OH84" s="20">
        <f t="shared" si="214"/>
        <v>149764.7462</v>
      </c>
      <c r="OI84" s="20">
        <f t="shared" si="214"/>
        <v>176123.3999</v>
      </c>
      <c r="OJ84" s="20">
        <f t="shared" si="214"/>
        <v>134437.5578</v>
      </c>
      <c r="OK84" s="20">
        <f t="shared" si="214"/>
        <v>132133.1971</v>
      </c>
      <c r="OL84" s="20">
        <f t="shared" si="214"/>
        <v>168079.4446</v>
      </c>
    </row>
    <row r="85" ht="15.75" customHeight="1">
      <c r="A85" s="10">
        <v>2030.0</v>
      </c>
      <c r="B85" s="20">
        <f t="shared" si="13"/>
        <v>128930.1328</v>
      </c>
      <c r="C85" s="20">
        <f t="shared" si="14"/>
        <v>163176.7188</v>
      </c>
      <c r="D85" s="20">
        <f t="shared" si="15"/>
        <v>182584.9234</v>
      </c>
      <c r="E85" s="20">
        <f t="shared" si="16"/>
        <v>147819.4205</v>
      </c>
      <c r="F85" s="20">
        <f t="shared" si="17"/>
        <v>162217.5715</v>
      </c>
      <c r="G85" s="20">
        <f t="shared" si="18"/>
        <v>139694.3431</v>
      </c>
      <c r="H85" s="20">
        <f t="shared" si="19"/>
        <v>132995.3883</v>
      </c>
      <c r="I85" s="20">
        <f t="shared" si="20"/>
        <v>172485.8153</v>
      </c>
      <c r="J85" s="20">
        <f t="shared" si="21"/>
        <v>105116.8184</v>
      </c>
      <c r="K85" s="20">
        <f t="shared" si="22"/>
        <v>137595.844</v>
      </c>
      <c r="L85" s="20">
        <f t="shared" si="23"/>
        <v>215153.1495</v>
      </c>
      <c r="M85" s="20">
        <f t="shared" si="24"/>
        <v>197798.503</v>
      </c>
      <c r="N85" s="20">
        <f t="shared" si="25"/>
        <v>156322.2649</v>
      </c>
      <c r="O85" s="20">
        <f t="shared" si="26"/>
        <v>131543.8819</v>
      </c>
      <c r="P85" s="20">
        <f t="shared" si="27"/>
        <v>126492.053</v>
      </c>
      <c r="Q85" s="20">
        <f t="shared" si="28"/>
        <v>179774.1418</v>
      </c>
      <c r="R85" s="20">
        <f t="shared" si="29"/>
        <v>134194.8526</v>
      </c>
      <c r="S85" s="20">
        <f t="shared" si="30"/>
        <v>130749.424</v>
      </c>
      <c r="T85" s="20">
        <f t="shared" si="31"/>
        <v>162703.9575</v>
      </c>
      <c r="U85" s="20">
        <f t="shared" si="32"/>
        <v>122660.5191</v>
      </c>
      <c r="V85" s="20">
        <f t="shared" si="33"/>
        <v>142803.4535</v>
      </c>
      <c r="W85" s="20">
        <f t="shared" si="34"/>
        <v>185012.2693</v>
      </c>
      <c r="X85" s="20">
        <f t="shared" si="35"/>
        <v>190861.6184</v>
      </c>
      <c r="Y85" s="20">
        <f t="shared" si="36"/>
        <v>116108.0653</v>
      </c>
      <c r="Z85" s="20">
        <f t="shared" si="37"/>
        <v>107393.7511</v>
      </c>
      <c r="AA85" s="20">
        <f t="shared" si="38"/>
        <v>167633.4849</v>
      </c>
      <c r="AB85" s="20">
        <f t="shared" si="39"/>
        <v>142055.9787</v>
      </c>
      <c r="AC85" s="20">
        <f t="shared" si="40"/>
        <v>219045.8614</v>
      </c>
      <c r="AD85" s="20">
        <f t="shared" si="41"/>
        <v>142779.1344</v>
      </c>
      <c r="AE85" s="20">
        <f t="shared" si="42"/>
        <v>141838.2827</v>
      </c>
      <c r="AF85" s="20">
        <f t="shared" si="43"/>
        <v>202688.7462</v>
      </c>
      <c r="AG85" s="20">
        <f t="shared" si="44"/>
        <v>170653.9181</v>
      </c>
      <c r="AH85" s="20">
        <f t="shared" si="45"/>
        <v>135709.3245</v>
      </c>
      <c r="AI85" s="20">
        <f t="shared" si="46"/>
        <v>120192.8969</v>
      </c>
      <c r="AJ85" s="20">
        <f t="shared" si="47"/>
        <v>190004.6236</v>
      </c>
      <c r="AK85" s="20">
        <f t="shared" si="48"/>
        <v>181692.798</v>
      </c>
      <c r="AL85" s="20">
        <f t="shared" si="49"/>
        <v>192934.815</v>
      </c>
      <c r="AM85" s="20">
        <f t="shared" si="50"/>
        <v>154932.506</v>
      </c>
      <c r="AN85" s="20">
        <f t="shared" si="51"/>
        <v>135423.4855</v>
      </c>
      <c r="AO85" s="20">
        <f t="shared" si="52"/>
        <v>174455.6853</v>
      </c>
      <c r="AP85" s="20">
        <f t="shared" si="53"/>
        <v>169610.2002</v>
      </c>
      <c r="AQ85" s="20">
        <f t="shared" si="54"/>
        <v>184250.3582</v>
      </c>
      <c r="AR85" s="20">
        <f t="shared" si="55"/>
        <v>171519.0049</v>
      </c>
      <c r="AS85" s="20">
        <f t="shared" si="56"/>
        <v>187264.808</v>
      </c>
      <c r="AT85" s="20">
        <f t="shared" si="57"/>
        <v>116974.4821</v>
      </c>
      <c r="AU85" s="20">
        <f t="shared" si="58"/>
        <v>198286.4647</v>
      </c>
      <c r="AV85" s="20">
        <f t="shared" si="59"/>
        <v>170554.7124</v>
      </c>
      <c r="AW85" s="20">
        <f t="shared" si="60"/>
        <v>229753.9007</v>
      </c>
      <c r="AX85" s="20">
        <f t="shared" si="61"/>
        <v>182692.7561</v>
      </c>
      <c r="AY85" s="20">
        <f t="shared" si="62"/>
        <v>184361.1641</v>
      </c>
      <c r="AZ85" s="20">
        <f t="shared" si="63"/>
        <v>136376.741</v>
      </c>
      <c r="BA85" s="20">
        <f t="shared" si="64"/>
        <v>145373.2612</v>
      </c>
      <c r="BB85" s="20">
        <f t="shared" si="65"/>
        <v>182125.5294</v>
      </c>
      <c r="BC85" s="20">
        <f t="shared" si="66"/>
        <v>126473.8979</v>
      </c>
      <c r="BD85" s="20">
        <f t="shared" si="67"/>
        <v>153381.7151</v>
      </c>
      <c r="BE85" s="20">
        <f t="shared" si="68"/>
        <v>217777.5613</v>
      </c>
      <c r="BF85" s="20">
        <f t="shared" si="69"/>
        <v>211825.68</v>
      </c>
      <c r="BG85" s="20">
        <f t="shared" si="70"/>
        <v>178100.8452</v>
      </c>
      <c r="BH85" s="20">
        <f t="shared" si="71"/>
        <v>143311.6995</v>
      </c>
      <c r="BI85" s="20">
        <f t="shared" si="72"/>
        <v>177925.3719</v>
      </c>
      <c r="BJ85" s="20">
        <f t="shared" si="73"/>
        <v>137990.8484</v>
      </c>
      <c r="BK85" s="20">
        <f t="shared" si="74"/>
        <v>162791.426</v>
      </c>
      <c r="BL85" s="20">
        <f t="shared" si="75"/>
        <v>115016.3285</v>
      </c>
      <c r="BM85" s="20">
        <f t="shared" si="76"/>
        <v>205274.4852</v>
      </c>
      <c r="BN85" s="20">
        <f t="shared" si="77"/>
        <v>209816.7514</v>
      </c>
      <c r="BO85" s="20">
        <f t="shared" si="78"/>
        <v>106828.3681</v>
      </c>
      <c r="BP85" s="20">
        <f t="shared" si="79"/>
        <v>140467.8403</v>
      </c>
      <c r="BQ85" s="20">
        <f t="shared" si="80"/>
        <v>139412.787</v>
      </c>
      <c r="BR85" s="20">
        <f t="shared" si="81"/>
        <v>159139.2204</v>
      </c>
      <c r="BS85" s="20">
        <f t="shared" si="82"/>
        <v>134845.3746</v>
      </c>
      <c r="BT85" s="20">
        <f t="shared" si="83"/>
        <v>175870.0685</v>
      </c>
      <c r="BU85" s="20">
        <f t="shared" si="84"/>
        <v>154735.4211</v>
      </c>
      <c r="BV85" s="20">
        <f t="shared" si="85"/>
        <v>127457.5696</v>
      </c>
      <c r="BW85" s="20">
        <f t="shared" si="86"/>
        <v>144287.6072</v>
      </c>
      <c r="BX85" s="20">
        <f t="shared" si="87"/>
        <v>171770.6086</v>
      </c>
      <c r="BY85" s="20">
        <f t="shared" si="88"/>
        <v>160774.0848</v>
      </c>
      <c r="BZ85" s="20">
        <f t="shared" si="89"/>
        <v>179588.5276</v>
      </c>
      <c r="CA85" s="20">
        <f t="shared" si="90"/>
        <v>171536.0543</v>
      </c>
      <c r="CB85" s="20">
        <f t="shared" si="91"/>
        <v>144429.2811</v>
      </c>
      <c r="CC85" s="20">
        <f t="shared" si="92"/>
        <v>128918.04</v>
      </c>
      <c r="CD85" s="20">
        <f t="shared" si="93"/>
        <v>117079.5481</v>
      </c>
      <c r="CE85" s="20">
        <f t="shared" si="94"/>
        <v>182812.7816</v>
      </c>
      <c r="CF85" s="20">
        <f t="shared" si="95"/>
        <v>172068.6867</v>
      </c>
      <c r="CG85" s="20">
        <f t="shared" si="96"/>
        <v>148590.7685</v>
      </c>
      <c r="CH85" s="20">
        <f t="shared" si="97"/>
        <v>196733.8418</v>
      </c>
      <c r="CI85" s="20">
        <f t="shared" si="98"/>
        <v>116451.6426</v>
      </c>
      <c r="CJ85" s="20">
        <f t="shared" si="99"/>
        <v>213592.7231</v>
      </c>
      <c r="CK85" s="20">
        <f t="shared" si="100"/>
        <v>119178.5316</v>
      </c>
      <c r="CL85" s="20">
        <f t="shared" si="101"/>
        <v>147413.1809</v>
      </c>
      <c r="CM85" s="20">
        <f t="shared" si="102"/>
        <v>185602.2431</v>
      </c>
      <c r="CN85" s="20">
        <f t="shared" si="103"/>
        <v>303187.1957</v>
      </c>
      <c r="CO85" s="20">
        <f t="shared" si="104"/>
        <v>184868.3187</v>
      </c>
      <c r="CP85" s="20">
        <f t="shared" si="105"/>
        <v>192903.7665</v>
      </c>
      <c r="CQ85" s="20">
        <f t="shared" si="106"/>
        <v>209009.7147</v>
      </c>
      <c r="CR85" s="20">
        <f t="shared" si="107"/>
        <v>164467.8675</v>
      </c>
      <c r="CS85" s="20">
        <f t="shared" si="108"/>
        <v>216714.9082</v>
      </c>
      <c r="CT85" s="20">
        <f t="shared" si="109"/>
        <v>120908.5211</v>
      </c>
      <c r="CU85" s="20">
        <f t="shared" si="110"/>
        <v>100034.8262</v>
      </c>
      <c r="CV85" s="20">
        <f t="shared" si="111"/>
        <v>120549.4919</v>
      </c>
      <c r="CW85" s="20">
        <f t="shared" si="112"/>
        <v>149324.6999</v>
      </c>
      <c r="CX85" s="20">
        <f t="shared" si="113"/>
        <v>192644.7674</v>
      </c>
      <c r="CY85" s="20">
        <f t="shared" si="114"/>
        <v>197722.3751</v>
      </c>
      <c r="CZ85" s="20">
        <f t="shared" si="115"/>
        <v>147503.7922</v>
      </c>
      <c r="DA85" s="20">
        <f t="shared" si="116"/>
        <v>112905.7523</v>
      </c>
      <c r="DB85" s="20">
        <f t="shared" si="117"/>
        <v>116349.3426</v>
      </c>
      <c r="DC85" s="20">
        <f t="shared" si="118"/>
        <v>190462.0665</v>
      </c>
      <c r="DD85" s="20">
        <f t="shared" si="119"/>
        <v>128385.7566</v>
      </c>
      <c r="DE85" s="20">
        <f t="shared" si="120"/>
        <v>191761.2964</v>
      </c>
      <c r="DF85" s="20">
        <f t="shared" si="121"/>
        <v>117934.9368</v>
      </c>
      <c r="DG85" s="20">
        <f t="shared" si="122"/>
        <v>183884.0753</v>
      </c>
      <c r="DH85" s="20">
        <f t="shared" si="123"/>
        <v>143025.3864</v>
      </c>
      <c r="DI85" s="20">
        <f t="shared" si="124"/>
        <v>118392.2372</v>
      </c>
      <c r="DJ85" s="20">
        <f t="shared" si="125"/>
        <v>153451.8834</v>
      </c>
      <c r="DK85" s="20">
        <f t="shared" si="126"/>
        <v>132609.3218</v>
      </c>
      <c r="DL85" s="20">
        <f t="shared" si="127"/>
        <v>159543.6855</v>
      </c>
      <c r="DM85" s="20">
        <f t="shared" si="128"/>
        <v>166999.3015</v>
      </c>
      <c r="DN85" s="20">
        <f t="shared" si="129"/>
        <v>163229.5396</v>
      </c>
      <c r="DO85" s="20">
        <f t="shared" si="130"/>
        <v>187853.3408</v>
      </c>
      <c r="DP85" s="20">
        <f t="shared" si="131"/>
        <v>136437.7874</v>
      </c>
      <c r="DQ85" s="20">
        <f t="shared" si="132"/>
        <v>188938.1531</v>
      </c>
      <c r="DR85" s="20">
        <f t="shared" si="133"/>
        <v>135850.2456</v>
      </c>
      <c r="DS85" s="20">
        <f t="shared" si="134"/>
        <v>179902.6224</v>
      </c>
      <c r="DT85" s="20">
        <f t="shared" si="135"/>
        <v>118657.6666</v>
      </c>
      <c r="DU85" s="20">
        <f t="shared" si="136"/>
        <v>131988.7092</v>
      </c>
      <c r="DV85" s="20">
        <f t="shared" si="137"/>
        <v>182254.9279</v>
      </c>
      <c r="DW85" s="20">
        <f t="shared" si="138"/>
        <v>118581.1547</v>
      </c>
      <c r="DX85" s="20">
        <f t="shared" si="139"/>
        <v>134854.404</v>
      </c>
      <c r="DY85" s="20">
        <f t="shared" si="140"/>
        <v>149020.4329</v>
      </c>
      <c r="DZ85" s="20">
        <f t="shared" si="141"/>
        <v>174108.8289</v>
      </c>
      <c r="EA85" s="20">
        <f t="shared" si="142"/>
        <v>117079.8233</v>
      </c>
      <c r="EB85" s="20">
        <f t="shared" si="143"/>
        <v>145481.9798</v>
      </c>
      <c r="EC85" s="20">
        <f t="shared" si="144"/>
        <v>140256.643</v>
      </c>
      <c r="ED85" s="20">
        <f t="shared" si="145"/>
        <v>279103.6512</v>
      </c>
      <c r="EE85" s="20">
        <f t="shared" si="146"/>
        <v>131580.3331</v>
      </c>
      <c r="EF85" s="20">
        <f t="shared" si="147"/>
        <v>199293.5566</v>
      </c>
      <c r="EG85" s="20">
        <f t="shared" si="148"/>
        <v>164028.0781</v>
      </c>
      <c r="EH85" s="20">
        <f t="shared" si="149"/>
        <v>174756.4204</v>
      </c>
      <c r="EI85" s="20">
        <f t="shared" si="150"/>
        <v>184352.5548</v>
      </c>
      <c r="EJ85" s="20">
        <f t="shared" si="151"/>
        <v>143584.7238</v>
      </c>
      <c r="EK85" s="20">
        <f t="shared" si="152"/>
        <v>135342.929</v>
      </c>
      <c r="EL85" s="20">
        <f t="shared" si="153"/>
        <v>130570.9023</v>
      </c>
      <c r="EM85" s="20">
        <f t="shared" si="154"/>
        <v>205584.4188</v>
      </c>
      <c r="EN85" s="20">
        <f t="shared" si="155"/>
        <v>137251.5498</v>
      </c>
      <c r="EO85" s="20">
        <f t="shared" si="156"/>
        <v>115753.566</v>
      </c>
      <c r="EP85" s="20">
        <f t="shared" si="157"/>
        <v>144431.6156</v>
      </c>
      <c r="EQ85" s="20">
        <f t="shared" si="158"/>
        <v>169304.3042</v>
      </c>
      <c r="ER85" s="20">
        <f t="shared" si="159"/>
        <v>132660.5461</v>
      </c>
      <c r="ES85" s="20">
        <f t="shared" si="160"/>
        <v>171557.056</v>
      </c>
      <c r="ET85" s="20">
        <f t="shared" si="161"/>
        <v>226365.2888</v>
      </c>
      <c r="EU85" s="20">
        <f t="shared" si="162"/>
        <v>131666.5845</v>
      </c>
      <c r="EV85" s="20">
        <f t="shared" si="163"/>
        <v>121732.9866</v>
      </c>
      <c r="EW85" s="20">
        <f t="shared" si="164"/>
        <v>160471.0452</v>
      </c>
      <c r="EX85" s="20">
        <f t="shared" si="165"/>
        <v>153719.8554</v>
      </c>
      <c r="EY85" s="20">
        <f t="shared" si="166"/>
        <v>124330.659</v>
      </c>
      <c r="EZ85" s="20">
        <f t="shared" si="167"/>
        <v>167545.9096</v>
      </c>
      <c r="FA85" s="20">
        <f t="shared" si="168"/>
        <v>304139.5347</v>
      </c>
      <c r="FB85" s="20">
        <f t="shared" si="169"/>
        <v>201270.2428</v>
      </c>
      <c r="FC85" s="20">
        <f t="shared" si="170"/>
        <v>160647.9635</v>
      </c>
      <c r="FD85" s="20">
        <f t="shared" si="171"/>
        <v>187378.5977</v>
      </c>
      <c r="FE85" s="20">
        <f t="shared" si="172"/>
        <v>142955.0557</v>
      </c>
      <c r="FF85" s="20">
        <f t="shared" si="173"/>
        <v>168722.916</v>
      </c>
      <c r="FG85" s="20">
        <f t="shared" si="174"/>
        <v>201214.8706</v>
      </c>
      <c r="FH85" s="20">
        <f t="shared" si="175"/>
        <v>117083.5698</v>
      </c>
      <c r="FI85" s="20">
        <f t="shared" si="176"/>
        <v>154289.753</v>
      </c>
      <c r="FJ85" s="20">
        <f t="shared" si="177"/>
        <v>133373.4549</v>
      </c>
      <c r="FK85" s="20">
        <f t="shared" si="178"/>
        <v>162812.6869</v>
      </c>
      <c r="FL85" s="20">
        <f t="shared" si="179"/>
        <v>139122.4189</v>
      </c>
      <c r="FM85" s="20">
        <f t="shared" si="180"/>
        <v>151911.4369</v>
      </c>
      <c r="FN85" s="20">
        <f t="shared" si="181"/>
        <v>108399.7814</v>
      </c>
      <c r="FO85" s="20">
        <f t="shared" si="182"/>
        <v>130274.1974</v>
      </c>
      <c r="FP85" s="20">
        <f t="shared" si="183"/>
        <v>128366.3446</v>
      </c>
      <c r="FQ85" s="20">
        <f t="shared" si="184"/>
        <v>235174.0013</v>
      </c>
      <c r="FR85" s="20">
        <f t="shared" si="185"/>
        <v>169055.1304</v>
      </c>
      <c r="FS85" s="20">
        <f t="shared" si="186"/>
        <v>129195.6302</v>
      </c>
      <c r="FT85" s="20">
        <f t="shared" si="187"/>
        <v>87181.57278</v>
      </c>
      <c r="FU85" s="20">
        <f t="shared" si="188"/>
        <v>144742.0164</v>
      </c>
      <c r="FV85" s="20">
        <f t="shared" si="189"/>
        <v>135345.2644</v>
      </c>
      <c r="FW85" s="20">
        <f t="shared" si="190"/>
        <v>227833.0687</v>
      </c>
      <c r="FX85" s="20">
        <f t="shared" si="191"/>
        <v>213995.7757</v>
      </c>
      <c r="FY85" s="20">
        <f t="shared" si="192"/>
        <v>173409.3213</v>
      </c>
      <c r="FZ85" s="20">
        <f t="shared" si="193"/>
        <v>150045.5968</v>
      </c>
      <c r="GA85" s="20">
        <f t="shared" si="194"/>
        <v>204076.177</v>
      </c>
      <c r="GB85" s="20">
        <f t="shared" si="195"/>
        <v>143996.2456</v>
      </c>
      <c r="GC85" s="20">
        <f t="shared" si="196"/>
        <v>143739.6459</v>
      </c>
      <c r="GD85" s="20">
        <f t="shared" si="197"/>
        <v>120095.6759</v>
      </c>
      <c r="GE85" s="20">
        <f t="shared" si="198"/>
        <v>163699.648</v>
      </c>
      <c r="GF85" s="20">
        <f t="shared" si="199"/>
        <v>138535.7061</v>
      </c>
      <c r="GG85" s="20">
        <f t="shared" si="200"/>
        <v>168526.5526</v>
      </c>
      <c r="GH85" s="20">
        <f t="shared" si="201"/>
        <v>175139.3489</v>
      </c>
      <c r="GI85" s="20">
        <f t="shared" si="202"/>
        <v>163402.4415</v>
      </c>
      <c r="GJ85" s="20">
        <f t="shared" si="203"/>
        <v>201765.3089</v>
      </c>
      <c r="GK85" s="20">
        <f t="shared" si="204"/>
        <v>131554.6202</v>
      </c>
      <c r="GL85" s="20">
        <f t="shared" si="205"/>
        <v>166565.0689</v>
      </c>
      <c r="GM85" s="20">
        <f t="shared" si="206"/>
        <v>212568.1105</v>
      </c>
      <c r="GN85" s="20">
        <f t="shared" si="207"/>
        <v>201730.2769</v>
      </c>
      <c r="GO85" s="20">
        <f t="shared" si="208"/>
        <v>148088.946</v>
      </c>
      <c r="GP85" s="20">
        <f t="shared" si="209"/>
        <v>195823.9089</v>
      </c>
      <c r="GQ85" s="20">
        <f t="shared" si="210"/>
        <v>200706.636</v>
      </c>
      <c r="GR85" s="20">
        <f t="shared" si="211"/>
        <v>161032.7848</v>
      </c>
      <c r="GS85" s="20">
        <f t="shared" si="212"/>
        <v>188143.8171</v>
      </c>
      <c r="GU85" s="20">
        <f t="shared" ref="GU85:OL85" si="215">B85/POWER(1+$B$31,5)</f>
        <v>111216.2651</v>
      </c>
      <c r="GV85" s="20">
        <f t="shared" si="215"/>
        <v>140757.6711</v>
      </c>
      <c r="GW85" s="20">
        <f t="shared" si="215"/>
        <v>157499.3589</v>
      </c>
      <c r="GX85" s="20">
        <f t="shared" si="215"/>
        <v>127510.3307</v>
      </c>
      <c r="GY85" s="20">
        <f t="shared" si="215"/>
        <v>139930.3021</v>
      </c>
      <c r="GZ85" s="20">
        <f t="shared" si="215"/>
        <v>120501.5675</v>
      </c>
      <c r="HA85" s="20">
        <f t="shared" si="215"/>
        <v>114722.9902</v>
      </c>
      <c r="HB85" s="20">
        <f t="shared" si="215"/>
        <v>148787.7794</v>
      </c>
      <c r="HC85" s="20">
        <f t="shared" si="215"/>
        <v>90674.69095</v>
      </c>
      <c r="HD85" s="20">
        <f t="shared" si="215"/>
        <v>118691.3837</v>
      </c>
      <c r="HE85" s="20">
        <f t="shared" si="215"/>
        <v>185592.9967</v>
      </c>
      <c r="HF85" s="20">
        <f t="shared" si="215"/>
        <v>170622.7262</v>
      </c>
      <c r="HG85" s="20">
        <f t="shared" si="215"/>
        <v>134844.9589</v>
      </c>
      <c r="HH85" s="20">
        <f t="shared" si="215"/>
        <v>113470.9081</v>
      </c>
      <c r="HI85" s="20">
        <f t="shared" si="215"/>
        <v>109113.1561</v>
      </c>
      <c r="HJ85" s="20">
        <f t="shared" si="215"/>
        <v>155074.7539</v>
      </c>
      <c r="HK85" s="20">
        <f t="shared" si="215"/>
        <v>115757.6586</v>
      </c>
      <c r="HL85" s="20">
        <f t="shared" si="215"/>
        <v>112785.6017</v>
      </c>
      <c r="HM85" s="20">
        <f t="shared" si="215"/>
        <v>140349.863</v>
      </c>
      <c r="HN85" s="20">
        <f t="shared" si="215"/>
        <v>105808.0413</v>
      </c>
      <c r="HO85" s="20">
        <f t="shared" si="215"/>
        <v>123183.5135</v>
      </c>
      <c r="HP85" s="20">
        <f t="shared" si="215"/>
        <v>159593.2087</v>
      </c>
      <c r="HQ85" s="20">
        <f t="shared" si="215"/>
        <v>164638.9086</v>
      </c>
      <c r="HR85" s="20">
        <f t="shared" si="215"/>
        <v>100155.8371</v>
      </c>
      <c r="HS85" s="20">
        <f t="shared" si="215"/>
        <v>92638.79311</v>
      </c>
      <c r="HT85" s="20">
        <f t="shared" si="215"/>
        <v>144602.1166</v>
      </c>
      <c r="HU85" s="20">
        <f t="shared" si="215"/>
        <v>122538.7351</v>
      </c>
      <c r="HV85" s="20">
        <f t="shared" si="215"/>
        <v>188950.8842</v>
      </c>
      <c r="HW85" s="20">
        <f t="shared" si="215"/>
        <v>123162.5356</v>
      </c>
      <c r="HX85" s="20">
        <f t="shared" si="215"/>
        <v>122350.9486</v>
      </c>
      <c r="HY85" s="20">
        <f t="shared" si="215"/>
        <v>174841.093</v>
      </c>
      <c r="HZ85" s="20">
        <f t="shared" si="215"/>
        <v>147207.5688</v>
      </c>
      <c r="IA85" s="20">
        <f t="shared" si="215"/>
        <v>117064.0555</v>
      </c>
      <c r="IB85" s="20">
        <f t="shared" si="215"/>
        <v>103679.4487</v>
      </c>
      <c r="IC85" s="20">
        <f t="shared" si="215"/>
        <v>163899.6574</v>
      </c>
      <c r="ID85" s="20">
        <f t="shared" si="215"/>
        <v>156729.8036</v>
      </c>
      <c r="IE85" s="20">
        <f t="shared" si="215"/>
        <v>166427.2662</v>
      </c>
      <c r="IF85" s="20">
        <f t="shared" si="215"/>
        <v>133646.1407</v>
      </c>
      <c r="IG85" s="20">
        <f t="shared" si="215"/>
        <v>116817.4882</v>
      </c>
      <c r="IH85" s="20">
        <f t="shared" si="215"/>
        <v>150487.0066</v>
      </c>
      <c r="II85" s="20">
        <f t="shared" si="215"/>
        <v>146307.2486</v>
      </c>
      <c r="IJ85" s="20">
        <f t="shared" si="215"/>
        <v>158935.9775</v>
      </c>
      <c r="IK85" s="20">
        <f t="shared" si="215"/>
        <v>147953.8004</v>
      </c>
      <c r="IL85" s="20">
        <f t="shared" si="215"/>
        <v>161536.2684</v>
      </c>
      <c r="IM85" s="20">
        <f t="shared" si="215"/>
        <v>100903.2158</v>
      </c>
      <c r="IN85" s="20">
        <f t="shared" si="215"/>
        <v>171043.6463</v>
      </c>
      <c r="IO85" s="20">
        <f t="shared" si="215"/>
        <v>147121.9931</v>
      </c>
      <c r="IP85" s="20">
        <f t="shared" si="215"/>
        <v>198187.7329</v>
      </c>
      <c r="IQ85" s="20">
        <f t="shared" si="215"/>
        <v>157592.3762</v>
      </c>
      <c r="IR85" s="20">
        <f t="shared" si="215"/>
        <v>159031.5597</v>
      </c>
      <c r="IS85" s="20">
        <f t="shared" si="215"/>
        <v>117639.7748</v>
      </c>
      <c r="IT85" s="20">
        <f t="shared" si="215"/>
        <v>125400.2521</v>
      </c>
      <c r="IU85" s="20">
        <f t="shared" si="215"/>
        <v>157103.0815</v>
      </c>
      <c r="IV85" s="20">
        <f t="shared" si="215"/>
        <v>109097.4953</v>
      </c>
      <c r="IW85" s="20">
        <f t="shared" si="215"/>
        <v>132308.4148</v>
      </c>
      <c r="IX85" s="20">
        <f t="shared" si="215"/>
        <v>187856.8374</v>
      </c>
      <c r="IY85" s="20">
        <f t="shared" si="215"/>
        <v>182722.6923</v>
      </c>
      <c r="IZ85" s="20">
        <f t="shared" si="215"/>
        <v>153631.3535</v>
      </c>
      <c r="JA85" s="20">
        <f t="shared" si="215"/>
        <v>123621.9309</v>
      </c>
      <c r="JB85" s="20">
        <f t="shared" si="215"/>
        <v>153479.9888</v>
      </c>
      <c r="JC85" s="20">
        <f t="shared" si="215"/>
        <v>119032.118</v>
      </c>
      <c r="JD85" s="20">
        <f t="shared" si="215"/>
        <v>140425.3141</v>
      </c>
      <c r="JE85" s="20">
        <f t="shared" si="215"/>
        <v>99214.09527</v>
      </c>
      <c r="JF85" s="20">
        <f t="shared" si="215"/>
        <v>177071.5741</v>
      </c>
      <c r="JG85" s="20">
        <f t="shared" si="215"/>
        <v>180989.7729</v>
      </c>
      <c r="JH85" s="20">
        <f t="shared" si="215"/>
        <v>92151.08872</v>
      </c>
      <c r="JI85" s="20">
        <f t="shared" si="215"/>
        <v>121168.793</v>
      </c>
      <c r="JJ85" s="20">
        <f t="shared" si="215"/>
        <v>120258.6947</v>
      </c>
      <c r="JK85" s="20">
        <f t="shared" si="215"/>
        <v>137274.8894</v>
      </c>
      <c r="JL85" s="20">
        <f t="shared" si="215"/>
        <v>116318.8047</v>
      </c>
      <c r="JM85" s="20">
        <f t="shared" si="215"/>
        <v>151707.066</v>
      </c>
      <c r="JN85" s="20">
        <f t="shared" si="215"/>
        <v>133476.1335</v>
      </c>
      <c r="JO85" s="20">
        <f t="shared" si="215"/>
        <v>109946.0192</v>
      </c>
      <c r="JP85" s="20">
        <f t="shared" si="215"/>
        <v>124463.7574</v>
      </c>
      <c r="JQ85" s="20">
        <f t="shared" si="215"/>
        <v>148170.8359</v>
      </c>
      <c r="JR85" s="20">
        <f t="shared" si="215"/>
        <v>138685.1378</v>
      </c>
      <c r="JS85" s="20">
        <f t="shared" si="215"/>
        <v>154914.6415</v>
      </c>
      <c r="JT85" s="20">
        <f t="shared" si="215"/>
        <v>147968.5073</v>
      </c>
      <c r="JU85" s="20">
        <f t="shared" si="215"/>
        <v>124585.9666</v>
      </c>
      <c r="JV85" s="20">
        <f t="shared" si="215"/>
        <v>111205.8337</v>
      </c>
      <c r="JW85" s="20">
        <f t="shared" si="215"/>
        <v>100993.8467</v>
      </c>
      <c r="JX85" s="20">
        <f t="shared" si="215"/>
        <v>157695.9113</v>
      </c>
      <c r="JY85" s="20">
        <f t="shared" si="215"/>
        <v>148427.9607</v>
      </c>
      <c r="JZ85" s="20">
        <f t="shared" si="215"/>
        <v>128175.7022</v>
      </c>
      <c r="KA85" s="20">
        <f t="shared" si="215"/>
        <v>169704.3401</v>
      </c>
      <c r="KB85" s="20">
        <f t="shared" si="215"/>
        <v>100452.2098</v>
      </c>
      <c r="KC85" s="20">
        <f t="shared" si="215"/>
        <v>184246.9593</v>
      </c>
      <c r="KD85" s="20">
        <f t="shared" si="215"/>
        <v>102804.4482</v>
      </c>
      <c r="KE85" s="20">
        <f t="shared" si="215"/>
        <v>127159.9048</v>
      </c>
      <c r="KF85" s="20">
        <f t="shared" si="215"/>
        <v>160102.1253</v>
      </c>
      <c r="KG85" s="20">
        <f t="shared" si="215"/>
        <v>261531.9383</v>
      </c>
      <c r="KH85" s="20">
        <f t="shared" si="215"/>
        <v>159469.0356</v>
      </c>
      <c r="KI85" s="20">
        <f t="shared" si="215"/>
        <v>166400.4835</v>
      </c>
      <c r="KJ85" s="20">
        <f t="shared" si="215"/>
        <v>180293.6159</v>
      </c>
      <c r="KK85" s="20">
        <f t="shared" si="215"/>
        <v>141871.4273</v>
      </c>
      <c r="KL85" s="20">
        <f t="shared" si="215"/>
        <v>186940.1835</v>
      </c>
      <c r="KM85" s="20">
        <f t="shared" si="215"/>
        <v>104296.7524</v>
      </c>
      <c r="KN85" s="20">
        <f t="shared" si="215"/>
        <v>86290.91985</v>
      </c>
      <c r="KO85" s="20">
        <f t="shared" si="215"/>
        <v>103987.0507</v>
      </c>
      <c r="KP85" s="20">
        <f t="shared" si="215"/>
        <v>128808.7979</v>
      </c>
      <c r="KQ85" s="20">
        <f t="shared" si="215"/>
        <v>166177.0686</v>
      </c>
      <c r="KR85" s="20">
        <f t="shared" si="215"/>
        <v>170557.0577</v>
      </c>
      <c r="KS85" s="20">
        <f t="shared" si="215"/>
        <v>127238.0669</v>
      </c>
      <c r="KT85" s="20">
        <f t="shared" si="215"/>
        <v>97393.49377</v>
      </c>
      <c r="KU85" s="20">
        <f t="shared" si="215"/>
        <v>100363.965</v>
      </c>
      <c r="KV85" s="20">
        <f t="shared" si="215"/>
        <v>164294.2517</v>
      </c>
      <c r="KW85" s="20">
        <f t="shared" si="215"/>
        <v>110746.6815</v>
      </c>
      <c r="KX85" s="20">
        <f t="shared" si="215"/>
        <v>165414.9788</v>
      </c>
      <c r="KY85" s="20">
        <f t="shared" si="215"/>
        <v>101731.7125</v>
      </c>
      <c r="KZ85" s="20">
        <f t="shared" si="215"/>
        <v>158620.0187</v>
      </c>
      <c r="LA85" s="20">
        <f t="shared" si="215"/>
        <v>123374.9547</v>
      </c>
      <c r="LB85" s="20">
        <f t="shared" si="215"/>
        <v>102126.1838</v>
      </c>
      <c r="LC85" s="20">
        <f t="shared" si="215"/>
        <v>132368.9426</v>
      </c>
      <c r="LD85" s="20">
        <f t="shared" si="215"/>
        <v>114389.9659</v>
      </c>
      <c r="LE85" s="20">
        <f t="shared" si="215"/>
        <v>137623.7846</v>
      </c>
      <c r="LF85" s="20">
        <f t="shared" si="215"/>
        <v>144055.0644</v>
      </c>
      <c r="LG85" s="20">
        <f t="shared" si="215"/>
        <v>140803.2348</v>
      </c>
      <c r="LH85" s="20">
        <f t="shared" si="215"/>
        <v>162043.9419</v>
      </c>
      <c r="LI85" s="20">
        <f t="shared" si="215"/>
        <v>117692.4339</v>
      </c>
      <c r="LJ85" s="20">
        <f t="shared" si="215"/>
        <v>162979.7106</v>
      </c>
      <c r="LK85" s="20">
        <f t="shared" si="215"/>
        <v>117185.6152</v>
      </c>
      <c r="LL85" s="20">
        <f t="shared" si="215"/>
        <v>155185.5824</v>
      </c>
      <c r="LM85" s="20">
        <f t="shared" si="215"/>
        <v>102355.1455</v>
      </c>
      <c r="LN85" s="20">
        <f t="shared" si="215"/>
        <v>113854.62</v>
      </c>
      <c r="LO85" s="20">
        <f t="shared" si="215"/>
        <v>157214.7018</v>
      </c>
      <c r="LP85" s="20">
        <f t="shared" si="215"/>
        <v>102289.1457</v>
      </c>
      <c r="LQ85" s="20">
        <f t="shared" si="215"/>
        <v>116326.5935</v>
      </c>
      <c r="LR85" s="20">
        <f t="shared" si="215"/>
        <v>128546.3345</v>
      </c>
      <c r="LS85" s="20">
        <f t="shared" si="215"/>
        <v>150187.8053</v>
      </c>
      <c r="LT85" s="20">
        <f t="shared" si="215"/>
        <v>100994.084</v>
      </c>
      <c r="LU85" s="20">
        <f t="shared" si="215"/>
        <v>125494.0338</v>
      </c>
      <c r="LV85" s="20">
        <f t="shared" si="215"/>
        <v>120986.6123</v>
      </c>
      <c r="LW85" s="20">
        <f t="shared" si="215"/>
        <v>240757.2613</v>
      </c>
      <c r="LX85" s="20">
        <f t="shared" si="215"/>
        <v>113502.3512</v>
      </c>
      <c r="LY85" s="20">
        <f t="shared" si="215"/>
        <v>171912.3726</v>
      </c>
      <c r="LZ85" s="20">
        <f t="shared" si="215"/>
        <v>141492.0611</v>
      </c>
      <c r="MA85" s="20">
        <f t="shared" si="215"/>
        <v>150746.4234</v>
      </c>
      <c r="MB85" s="20">
        <f t="shared" si="215"/>
        <v>159024.1332</v>
      </c>
      <c r="MC85" s="20">
        <f t="shared" si="215"/>
        <v>123857.444</v>
      </c>
      <c r="MD85" s="20">
        <f t="shared" si="215"/>
        <v>116747.9995</v>
      </c>
      <c r="ME85" s="20">
        <f t="shared" si="215"/>
        <v>112631.6073</v>
      </c>
      <c r="MF85" s="20">
        <f t="shared" si="215"/>
        <v>177338.9256</v>
      </c>
      <c r="MG85" s="20">
        <f t="shared" si="215"/>
        <v>118394.3925</v>
      </c>
      <c r="MH85" s="20">
        <f t="shared" si="215"/>
        <v>99850.04289</v>
      </c>
      <c r="MI85" s="20">
        <f t="shared" si="215"/>
        <v>124587.9803</v>
      </c>
      <c r="MJ85" s="20">
        <f t="shared" si="215"/>
        <v>146043.38</v>
      </c>
      <c r="MK85" s="20">
        <f t="shared" si="215"/>
        <v>114434.1524</v>
      </c>
      <c r="ML85" s="20">
        <f t="shared" si="215"/>
        <v>147986.6236</v>
      </c>
      <c r="MM85" s="20">
        <f t="shared" si="215"/>
        <v>195264.6866</v>
      </c>
      <c r="MN85" s="20">
        <f t="shared" si="215"/>
        <v>113576.7524</v>
      </c>
      <c r="MO85" s="20">
        <f t="shared" si="215"/>
        <v>105007.9436</v>
      </c>
      <c r="MP85" s="20">
        <f t="shared" si="215"/>
        <v>138423.7332</v>
      </c>
      <c r="MQ85" s="20">
        <f t="shared" si="215"/>
        <v>132600.0976</v>
      </c>
      <c r="MR85" s="20">
        <f t="shared" si="215"/>
        <v>107248.7186</v>
      </c>
      <c r="MS85" s="20">
        <f t="shared" si="215"/>
        <v>144526.5734</v>
      </c>
      <c r="MT85" s="20">
        <f t="shared" si="215"/>
        <v>262353.4343</v>
      </c>
      <c r="MU85" s="20">
        <f t="shared" si="215"/>
        <v>173617.4794</v>
      </c>
      <c r="MV85" s="20">
        <f t="shared" si="215"/>
        <v>138576.3445</v>
      </c>
      <c r="MW85" s="20">
        <f t="shared" si="215"/>
        <v>161634.4244</v>
      </c>
      <c r="MX85" s="20">
        <f t="shared" si="215"/>
        <v>123314.2868</v>
      </c>
      <c r="MY85" s="20">
        <f t="shared" si="215"/>
        <v>145541.8694</v>
      </c>
      <c r="MZ85" s="20">
        <f t="shared" si="215"/>
        <v>173569.715</v>
      </c>
      <c r="NA85" s="20">
        <f t="shared" si="215"/>
        <v>100997.3158</v>
      </c>
      <c r="NB85" s="20">
        <f t="shared" si="215"/>
        <v>133091.6963</v>
      </c>
      <c r="NC85" s="20">
        <f t="shared" si="215"/>
        <v>115049.1138</v>
      </c>
      <c r="ND85" s="20">
        <f t="shared" si="215"/>
        <v>140443.6539</v>
      </c>
      <c r="NE85" s="20">
        <f t="shared" si="215"/>
        <v>120008.2207</v>
      </c>
      <c r="NF85" s="20">
        <f t="shared" si="215"/>
        <v>131040.1399</v>
      </c>
      <c r="NG85" s="20">
        <f t="shared" si="215"/>
        <v>93506.60365</v>
      </c>
      <c r="NH85" s="20">
        <f t="shared" si="215"/>
        <v>112375.667</v>
      </c>
      <c r="NI85" s="20">
        <f t="shared" si="215"/>
        <v>110729.9364</v>
      </c>
      <c r="NJ85" s="20">
        <f t="shared" si="215"/>
        <v>202863.1594</v>
      </c>
      <c r="NK85" s="20">
        <f t="shared" si="215"/>
        <v>145828.4406</v>
      </c>
      <c r="NL85" s="20">
        <f t="shared" si="215"/>
        <v>111445.2855</v>
      </c>
      <c r="NM85" s="20">
        <f t="shared" si="215"/>
        <v>75203.59051</v>
      </c>
      <c r="NN85" s="20">
        <f t="shared" si="215"/>
        <v>124855.7348</v>
      </c>
      <c r="NO85" s="20">
        <f t="shared" si="215"/>
        <v>116750.014</v>
      </c>
      <c r="NP85" s="20">
        <f t="shared" si="215"/>
        <v>196530.8064</v>
      </c>
      <c r="NQ85" s="20">
        <f t="shared" si="215"/>
        <v>184594.6359</v>
      </c>
      <c r="NR85" s="20">
        <f t="shared" si="215"/>
        <v>149584.4038</v>
      </c>
      <c r="NS85" s="20">
        <f t="shared" si="215"/>
        <v>129430.6499</v>
      </c>
      <c r="NT85" s="20">
        <f t="shared" si="215"/>
        <v>176037.903</v>
      </c>
      <c r="NU85" s="20">
        <f t="shared" si="215"/>
        <v>124212.4264</v>
      </c>
      <c r="NV85" s="20">
        <f t="shared" si="215"/>
        <v>123991.0812</v>
      </c>
      <c r="NW85" s="20">
        <f t="shared" si="215"/>
        <v>103595.585</v>
      </c>
      <c r="NX85" s="20">
        <f t="shared" si="215"/>
        <v>141208.7544</v>
      </c>
      <c r="NY85" s="20">
        <f t="shared" si="215"/>
        <v>119502.117</v>
      </c>
      <c r="NZ85" s="20">
        <f t="shared" si="215"/>
        <v>145372.4846</v>
      </c>
      <c r="OA85" s="20">
        <f t="shared" si="215"/>
        <v>151076.7408</v>
      </c>
      <c r="OB85" s="20">
        <f t="shared" si="215"/>
        <v>140952.3815</v>
      </c>
      <c r="OC85" s="20">
        <f t="shared" si="215"/>
        <v>174044.5278</v>
      </c>
      <c r="OD85" s="20">
        <f t="shared" si="215"/>
        <v>113480.171</v>
      </c>
      <c r="OE85" s="20">
        <f t="shared" si="215"/>
        <v>143680.4916</v>
      </c>
      <c r="OF85" s="20">
        <f t="shared" si="215"/>
        <v>183363.1194</v>
      </c>
      <c r="OG85" s="20">
        <f t="shared" si="215"/>
        <v>174014.3089</v>
      </c>
      <c r="OH85" s="20">
        <f t="shared" si="215"/>
        <v>127742.8257</v>
      </c>
      <c r="OI85" s="20">
        <f t="shared" si="215"/>
        <v>168919.424</v>
      </c>
      <c r="OJ85" s="20">
        <f t="shared" si="215"/>
        <v>173131.3073</v>
      </c>
      <c r="OK85" s="20">
        <f t="shared" si="215"/>
        <v>138908.2948</v>
      </c>
      <c r="OL85" s="20">
        <f t="shared" si="215"/>
        <v>162294.5094</v>
      </c>
    </row>
    <row r="86" ht="15.75" customHeight="1">
      <c r="A86" s="10">
        <v>2031.0</v>
      </c>
      <c r="B86" s="20">
        <f t="shared" si="13"/>
        <v>172178.3211</v>
      </c>
      <c r="C86" s="20">
        <f t="shared" si="14"/>
        <v>183986.1203</v>
      </c>
      <c r="D86" s="20">
        <f t="shared" si="15"/>
        <v>88446.24419</v>
      </c>
      <c r="E86" s="20">
        <f t="shared" si="16"/>
        <v>227287.7809</v>
      </c>
      <c r="F86" s="20">
        <f t="shared" si="17"/>
        <v>198707.4356</v>
      </c>
      <c r="G86" s="20">
        <f t="shared" si="18"/>
        <v>185056.2384</v>
      </c>
      <c r="H86" s="20">
        <f t="shared" si="19"/>
        <v>113059.9121</v>
      </c>
      <c r="I86" s="20">
        <f t="shared" si="20"/>
        <v>212980.2918</v>
      </c>
      <c r="J86" s="20">
        <f t="shared" si="21"/>
        <v>168164.6584</v>
      </c>
      <c r="K86" s="20">
        <f t="shared" si="22"/>
        <v>170895.6782</v>
      </c>
      <c r="L86" s="20">
        <f t="shared" si="23"/>
        <v>250666.7092</v>
      </c>
      <c r="M86" s="20">
        <f t="shared" si="24"/>
        <v>174958.0706</v>
      </c>
      <c r="N86" s="20">
        <f t="shared" si="25"/>
        <v>111806.6918</v>
      </c>
      <c r="O86" s="20">
        <f t="shared" si="26"/>
        <v>98377.59799</v>
      </c>
      <c r="P86" s="20">
        <f t="shared" si="27"/>
        <v>187602.4916</v>
      </c>
      <c r="Q86" s="20">
        <f t="shared" si="28"/>
        <v>293054.7161</v>
      </c>
      <c r="R86" s="20">
        <f t="shared" si="29"/>
        <v>155844.7456</v>
      </c>
      <c r="S86" s="20">
        <f t="shared" si="30"/>
        <v>144781.6104</v>
      </c>
      <c r="T86" s="20">
        <f t="shared" si="31"/>
        <v>247924.1373</v>
      </c>
      <c r="U86" s="20">
        <f t="shared" si="32"/>
        <v>150902.4752</v>
      </c>
      <c r="V86" s="20">
        <f t="shared" si="33"/>
        <v>163142.2075</v>
      </c>
      <c r="W86" s="20">
        <f t="shared" si="34"/>
        <v>104876.7904</v>
      </c>
      <c r="X86" s="20">
        <f t="shared" si="35"/>
        <v>232317.7691</v>
      </c>
      <c r="Y86" s="20">
        <f t="shared" si="36"/>
        <v>150632.257</v>
      </c>
      <c r="Z86" s="20">
        <f t="shared" si="37"/>
        <v>76275.04479</v>
      </c>
      <c r="AA86" s="20">
        <f t="shared" si="38"/>
        <v>188061.7762</v>
      </c>
      <c r="AB86" s="20">
        <f t="shared" si="39"/>
        <v>95167.70753</v>
      </c>
      <c r="AC86" s="20">
        <f t="shared" si="40"/>
        <v>126521.2451</v>
      </c>
      <c r="AD86" s="20">
        <f t="shared" si="41"/>
        <v>191441.9132</v>
      </c>
      <c r="AE86" s="20">
        <f t="shared" si="42"/>
        <v>95484.18301</v>
      </c>
      <c r="AF86" s="20">
        <f t="shared" si="43"/>
        <v>349064.3209</v>
      </c>
      <c r="AG86" s="20">
        <f t="shared" si="44"/>
        <v>200644.3653</v>
      </c>
      <c r="AH86" s="20">
        <f t="shared" si="45"/>
        <v>191475.4014</v>
      </c>
      <c r="AI86" s="20">
        <f t="shared" si="46"/>
        <v>159592.3686</v>
      </c>
      <c r="AJ86" s="20">
        <f t="shared" si="47"/>
        <v>234098.4456</v>
      </c>
      <c r="AK86" s="20">
        <f t="shared" si="48"/>
        <v>225205.3707</v>
      </c>
      <c r="AL86" s="20">
        <f t="shared" si="49"/>
        <v>245149.9807</v>
      </c>
      <c r="AM86" s="20">
        <f t="shared" si="50"/>
        <v>215344.241</v>
      </c>
      <c r="AN86" s="20">
        <f t="shared" si="51"/>
        <v>173647.4409</v>
      </c>
      <c r="AO86" s="20">
        <f t="shared" si="52"/>
        <v>234288.628</v>
      </c>
      <c r="AP86" s="20">
        <f t="shared" si="53"/>
        <v>234150.2251</v>
      </c>
      <c r="AQ86" s="20">
        <f t="shared" si="54"/>
        <v>173022.561</v>
      </c>
      <c r="AR86" s="20">
        <f t="shared" si="55"/>
        <v>130500.1785</v>
      </c>
      <c r="AS86" s="20">
        <f t="shared" si="56"/>
        <v>287649.0574</v>
      </c>
      <c r="AT86" s="20">
        <f t="shared" si="57"/>
        <v>115696.245</v>
      </c>
      <c r="AU86" s="20">
        <f t="shared" si="58"/>
        <v>234538.0971</v>
      </c>
      <c r="AV86" s="20">
        <f t="shared" si="59"/>
        <v>171438.1186</v>
      </c>
      <c r="AW86" s="20">
        <f t="shared" si="60"/>
        <v>246817.1744</v>
      </c>
      <c r="AX86" s="20">
        <f t="shared" si="61"/>
        <v>149402.2497</v>
      </c>
      <c r="AY86" s="20">
        <f t="shared" si="62"/>
        <v>200144.7201</v>
      </c>
      <c r="AZ86" s="20">
        <f t="shared" si="63"/>
        <v>81880.48281</v>
      </c>
      <c r="BA86" s="20">
        <f t="shared" si="64"/>
        <v>261159.4525</v>
      </c>
      <c r="BB86" s="20">
        <f t="shared" si="65"/>
        <v>221111.7974</v>
      </c>
      <c r="BC86" s="20">
        <f t="shared" si="66"/>
        <v>91699.07213</v>
      </c>
      <c r="BD86" s="20">
        <f t="shared" si="67"/>
        <v>227733.1316</v>
      </c>
      <c r="BE86" s="20">
        <f t="shared" si="68"/>
        <v>179537.9573</v>
      </c>
      <c r="BF86" s="20">
        <f t="shared" si="69"/>
        <v>174974.6881</v>
      </c>
      <c r="BG86" s="20">
        <f t="shared" si="70"/>
        <v>100352.356</v>
      </c>
      <c r="BH86" s="20">
        <f t="shared" si="71"/>
        <v>145066.5902</v>
      </c>
      <c r="BI86" s="20">
        <f t="shared" si="72"/>
        <v>264977.9213</v>
      </c>
      <c r="BJ86" s="20">
        <f t="shared" si="73"/>
        <v>149419.6538</v>
      </c>
      <c r="BK86" s="20">
        <f t="shared" si="74"/>
        <v>260916.2853</v>
      </c>
      <c r="BL86" s="20">
        <f t="shared" si="75"/>
        <v>86870.27622</v>
      </c>
      <c r="BM86" s="20">
        <f t="shared" si="76"/>
        <v>226815.6402</v>
      </c>
      <c r="BN86" s="20">
        <f t="shared" si="77"/>
        <v>360383.2973</v>
      </c>
      <c r="BO86" s="20">
        <f t="shared" si="78"/>
        <v>196077.3551</v>
      </c>
      <c r="BP86" s="20">
        <f t="shared" si="79"/>
        <v>138072.6392</v>
      </c>
      <c r="BQ86" s="20">
        <f t="shared" si="80"/>
        <v>166348.5178</v>
      </c>
      <c r="BR86" s="20">
        <f t="shared" si="81"/>
        <v>117796.691</v>
      </c>
      <c r="BS86" s="20">
        <f t="shared" si="82"/>
        <v>131190.4757</v>
      </c>
      <c r="BT86" s="20">
        <f t="shared" si="83"/>
        <v>192629.9505</v>
      </c>
      <c r="BU86" s="20">
        <f t="shared" si="84"/>
        <v>187332.2453</v>
      </c>
      <c r="BV86" s="20">
        <f t="shared" si="85"/>
        <v>173532.597</v>
      </c>
      <c r="BW86" s="20">
        <f t="shared" si="86"/>
        <v>158082.7548</v>
      </c>
      <c r="BX86" s="20">
        <f t="shared" si="87"/>
        <v>198709.3679</v>
      </c>
      <c r="BY86" s="20">
        <f t="shared" si="88"/>
        <v>165804.0301</v>
      </c>
      <c r="BZ86" s="20">
        <f t="shared" si="89"/>
        <v>193986.1227</v>
      </c>
      <c r="CA86" s="20">
        <f t="shared" si="90"/>
        <v>126438.6471</v>
      </c>
      <c r="CB86" s="20">
        <f t="shared" si="91"/>
        <v>183314.5572</v>
      </c>
      <c r="CC86" s="20">
        <f t="shared" si="92"/>
        <v>111940.5929</v>
      </c>
      <c r="CD86" s="20">
        <f t="shared" si="93"/>
        <v>44670.58503</v>
      </c>
      <c r="CE86" s="20">
        <f t="shared" si="94"/>
        <v>117589.8488</v>
      </c>
      <c r="CF86" s="20">
        <f t="shared" si="95"/>
        <v>127308.6999</v>
      </c>
      <c r="CG86" s="20">
        <f t="shared" si="96"/>
        <v>247416.6561</v>
      </c>
      <c r="CH86" s="20">
        <f t="shared" si="97"/>
        <v>167189.9567</v>
      </c>
      <c r="CI86" s="20">
        <f t="shared" si="98"/>
        <v>123382.8533</v>
      </c>
      <c r="CJ86" s="20">
        <f t="shared" si="99"/>
        <v>341264.4604</v>
      </c>
      <c r="CK86" s="20">
        <f t="shared" si="100"/>
        <v>94222.99442</v>
      </c>
      <c r="CL86" s="20">
        <f t="shared" si="101"/>
        <v>196550.3214</v>
      </c>
      <c r="CM86" s="20">
        <f t="shared" si="102"/>
        <v>184504.3858</v>
      </c>
      <c r="CN86" s="20">
        <f t="shared" si="103"/>
        <v>438288.114</v>
      </c>
      <c r="CO86" s="20">
        <f t="shared" si="104"/>
        <v>246686.7072</v>
      </c>
      <c r="CP86" s="20">
        <f t="shared" si="105"/>
        <v>159920.6858</v>
      </c>
      <c r="CQ86" s="20">
        <f t="shared" si="106"/>
        <v>300631.2547</v>
      </c>
      <c r="CR86" s="20">
        <f t="shared" si="107"/>
        <v>165633.6471</v>
      </c>
      <c r="CS86" s="20">
        <f t="shared" si="108"/>
        <v>277884.7196</v>
      </c>
      <c r="CT86" s="20">
        <f t="shared" si="109"/>
        <v>64264.94634</v>
      </c>
      <c r="CU86" s="20">
        <f t="shared" si="110"/>
        <v>102326.8523</v>
      </c>
      <c r="CV86" s="20">
        <f t="shared" si="111"/>
        <v>106835.8407</v>
      </c>
      <c r="CW86" s="20">
        <f t="shared" si="112"/>
        <v>159558.2345</v>
      </c>
      <c r="CX86" s="20">
        <f t="shared" si="113"/>
        <v>215751.0301</v>
      </c>
      <c r="CY86" s="20">
        <f t="shared" si="114"/>
        <v>236430.8628</v>
      </c>
      <c r="CZ86" s="20">
        <f t="shared" si="115"/>
        <v>197243.7471</v>
      </c>
      <c r="DA86" s="20">
        <f t="shared" si="116"/>
        <v>219216.3363</v>
      </c>
      <c r="DB86" s="20">
        <f t="shared" si="117"/>
        <v>95350.19891</v>
      </c>
      <c r="DC86" s="20">
        <f t="shared" si="118"/>
        <v>328413.52</v>
      </c>
      <c r="DD86" s="20">
        <f t="shared" si="119"/>
        <v>119615.5426</v>
      </c>
      <c r="DE86" s="20">
        <f t="shared" si="120"/>
        <v>242688.7194</v>
      </c>
      <c r="DF86" s="20">
        <f t="shared" si="121"/>
        <v>108687.7601</v>
      </c>
      <c r="DG86" s="20">
        <f t="shared" si="122"/>
        <v>218622.152</v>
      </c>
      <c r="DH86" s="20">
        <f t="shared" si="123"/>
        <v>139180.7233</v>
      </c>
      <c r="DI86" s="20">
        <f t="shared" si="124"/>
        <v>144241.0384</v>
      </c>
      <c r="DJ86" s="20">
        <f t="shared" si="125"/>
        <v>187287.2934</v>
      </c>
      <c r="DK86" s="20">
        <f t="shared" si="126"/>
        <v>110811.2728</v>
      </c>
      <c r="DL86" s="20">
        <f t="shared" si="127"/>
        <v>273005.1556</v>
      </c>
      <c r="DM86" s="20">
        <f t="shared" si="128"/>
        <v>190150.4261</v>
      </c>
      <c r="DN86" s="20">
        <f t="shared" si="129"/>
        <v>194824.7755</v>
      </c>
      <c r="DO86" s="20">
        <f t="shared" si="130"/>
        <v>175828.8483</v>
      </c>
      <c r="DP86" s="20">
        <f t="shared" si="131"/>
        <v>122352.5118</v>
      </c>
      <c r="DQ86" s="20">
        <f t="shared" si="132"/>
        <v>189414.5351</v>
      </c>
      <c r="DR86" s="20">
        <f t="shared" si="133"/>
        <v>103282.0823</v>
      </c>
      <c r="DS86" s="20">
        <f t="shared" si="134"/>
        <v>164658.4969</v>
      </c>
      <c r="DT86" s="20">
        <f t="shared" si="135"/>
        <v>176594.8311</v>
      </c>
      <c r="DU86" s="20">
        <f t="shared" si="136"/>
        <v>236789.8178</v>
      </c>
      <c r="DV86" s="20">
        <f t="shared" si="137"/>
        <v>212394.8639</v>
      </c>
      <c r="DW86" s="20">
        <f t="shared" si="138"/>
        <v>182776.3132</v>
      </c>
      <c r="DX86" s="20">
        <f t="shared" si="139"/>
        <v>219207.1445</v>
      </c>
      <c r="DY86" s="20">
        <f t="shared" si="140"/>
        <v>176627.3049</v>
      </c>
      <c r="DZ86" s="20">
        <f t="shared" si="141"/>
        <v>204317.2161</v>
      </c>
      <c r="EA86" s="20">
        <f t="shared" si="142"/>
        <v>83798.29573</v>
      </c>
      <c r="EB86" s="20">
        <f t="shared" si="143"/>
        <v>243012.4013</v>
      </c>
      <c r="EC86" s="20">
        <f t="shared" si="144"/>
        <v>178686.3429</v>
      </c>
      <c r="ED86" s="20">
        <f t="shared" si="145"/>
        <v>365745.627</v>
      </c>
      <c r="EE86" s="20">
        <f t="shared" si="146"/>
        <v>142262.8225</v>
      </c>
      <c r="EF86" s="20">
        <f t="shared" si="147"/>
        <v>120288.8876</v>
      </c>
      <c r="EG86" s="20">
        <f t="shared" si="148"/>
        <v>284395.7953</v>
      </c>
      <c r="EH86" s="20">
        <f t="shared" si="149"/>
        <v>161764.478</v>
      </c>
      <c r="EI86" s="20">
        <f t="shared" si="150"/>
        <v>188183.5427</v>
      </c>
      <c r="EJ86" s="20">
        <f t="shared" si="151"/>
        <v>167020.6884</v>
      </c>
      <c r="EK86" s="20">
        <f t="shared" si="152"/>
        <v>103806.7517</v>
      </c>
      <c r="EL86" s="20">
        <f t="shared" si="153"/>
        <v>112186.523</v>
      </c>
      <c r="EM86" s="20">
        <f t="shared" si="154"/>
        <v>246988.7375</v>
      </c>
      <c r="EN86" s="20">
        <f t="shared" si="155"/>
        <v>155413.5774</v>
      </c>
      <c r="EO86" s="20">
        <f t="shared" si="156"/>
        <v>125531.7978</v>
      </c>
      <c r="EP86" s="20">
        <f t="shared" si="157"/>
        <v>259225.4965</v>
      </c>
      <c r="EQ86" s="20">
        <f t="shared" si="158"/>
        <v>153869.1028</v>
      </c>
      <c r="ER86" s="20">
        <f t="shared" si="159"/>
        <v>170103.6056</v>
      </c>
      <c r="ES86" s="20">
        <f t="shared" si="160"/>
        <v>339561.1865</v>
      </c>
      <c r="ET86" s="20">
        <f t="shared" si="161"/>
        <v>241016.1309</v>
      </c>
      <c r="EU86" s="20">
        <f t="shared" si="162"/>
        <v>112653.2942</v>
      </c>
      <c r="EV86" s="20">
        <f t="shared" si="163"/>
        <v>86755.50845</v>
      </c>
      <c r="EW86" s="20">
        <f t="shared" si="164"/>
        <v>200805.3165</v>
      </c>
      <c r="EX86" s="20">
        <f t="shared" si="165"/>
        <v>185941.768</v>
      </c>
      <c r="EY86" s="20">
        <f t="shared" si="166"/>
        <v>146269.4373</v>
      </c>
      <c r="EZ86" s="20">
        <f t="shared" si="167"/>
        <v>124802.8579</v>
      </c>
      <c r="FA86" s="20">
        <f t="shared" si="168"/>
        <v>475041.4436</v>
      </c>
      <c r="FB86" s="20">
        <f t="shared" si="169"/>
        <v>120870.7266</v>
      </c>
      <c r="FC86" s="20">
        <f t="shared" si="170"/>
        <v>114671.276</v>
      </c>
      <c r="FD86" s="20">
        <f t="shared" si="171"/>
        <v>292349.4048</v>
      </c>
      <c r="FE86" s="20">
        <f t="shared" si="172"/>
        <v>206937.5466</v>
      </c>
      <c r="FF86" s="20">
        <f t="shared" si="173"/>
        <v>208388.2471</v>
      </c>
      <c r="FG86" s="20">
        <f t="shared" si="174"/>
        <v>213137.4843</v>
      </c>
      <c r="FH86" s="20">
        <f t="shared" si="175"/>
        <v>149500.9124</v>
      </c>
      <c r="FI86" s="20">
        <f t="shared" si="176"/>
        <v>192188.6585</v>
      </c>
      <c r="FJ86" s="20">
        <f t="shared" si="177"/>
        <v>166206.34</v>
      </c>
      <c r="FK86" s="20">
        <f t="shared" si="178"/>
        <v>205596.5193</v>
      </c>
      <c r="FL86" s="20">
        <f t="shared" si="179"/>
        <v>182370.1165</v>
      </c>
      <c r="FM86" s="20">
        <f t="shared" si="180"/>
        <v>180661.506</v>
      </c>
      <c r="FN86" s="20">
        <f t="shared" si="181"/>
        <v>136335.5384</v>
      </c>
      <c r="FO86" s="20">
        <f t="shared" si="182"/>
        <v>149547.1362</v>
      </c>
      <c r="FP86" s="20">
        <f t="shared" si="183"/>
        <v>209305.9274</v>
      </c>
      <c r="FQ86" s="20">
        <f t="shared" si="184"/>
        <v>370209.5523</v>
      </c>
      <c r="FR86" s="20">
        <f t="shared" si="185"/>
        <v>177939.4781</v>
      </c>
      <c r="FS86" s="20">
        <f t="shared" si="186"/>
        <v>195991.4789</v>
      </c>
      <c r="FT86" s="20">
        <f t="shared" si="187"/>
        <v>36278.67725</v>
      </c>
      <c r="FU86" s="20">
        <f t="shared" si="188"/>
        <v>190222.6384</v>
      </c>
      <c r="FV86" s="20">
        <f t="shared" si="189"/>
        <v>124744.098</v>
      </c>
      <c r="FW86" s="20">
        <f t="shared" si="190"/>
        <v>265784.1427</v>
      </c>
      <c r="FX86" s="20">
        <f t="shared" si="191"/>
        <v>61330.76087</v>
      </c>
      <c r="FY86" s="20">
        <f t="shared" si="192"/>
        <v>113706.8906</v>
      </c>
      <c r="FZ86" s="20">
        <f t="shared" si="193"/>
        <v>175429.3478</v>
      </c>
      <c r="GA86" s="20">
        <f t="shared" si="194"/>
        <v>190371.469</v>
      </c>
      <c r="GB86" s="20">
        <f t="shared" si="195"/>
        <v>76835.05843</v>
      </c>
      <c r="GC86" s="20">
        <f t="shared" si="196"/>
        <v>191605.0572</v>
      </c>
      <c r="GD86" s="20">
        <f t="shared" si="197"/>
        <v>166506.5545</v>
      </c>
      <c r="GE86" s="20">
        <f t="shared" si="198"/>
        <v>169028.1248</v>
      </c>
      <c r="GF86" s="20">
        <f t="shared" si="199"/>
        <v>136588.8363</v>
      </c>
      <c r="GG86" s="20">
        <f t="shared" si="200"/>
        <v>149074.6893</v>
      </c>
      <c r="GH86" s="20">
        <f t="shared" si="201"/>
        <v>171883.5539</v>
      </c>
      <c r="GI86" s="20">
        <f t="shared" si="202"/>
        <v>227143.8062</v>
      </c>
      <c r="GJ86" s="20">
        <f t="shared" si="203"/>
        <v>188495.519</v>
      </c>
      <c r="GK86" s="20">
        <f t="shared" si="204"/>
        <v>111526.3489</v>
      </c>
      <c r="GL86" s="20">
        <f t="shared" si="205"/>
        <v>277100.8735</v>
      </c>
      <c r="GM86" s="20">
        <f t="shared" si="206"/>
        <v>194882.8083</v>
      </c>
      <c r="GN86" s="20">
        <f t="shared" si="207"/>
        <v>256962.0956</v>
      </c>
      <c r="GO86" s="20">
        <f t="shared" si="208"/>
        <v>227908.1105</v>
      </c>
      <c r="GP86" s="20">
        <f t="shared" si="209"/>
        <v>115140.2761</v>
      </c>
      <c r="GQ86" s="20">
        <f t="shared" si="210"/>
        <v>192915.7974</v>
      </c>
      <c r="GR86" s="20">
        <f t="shared" si="211"/>
        <v>174889.9614</v>
      </c>
      <c r="GS86" s="20">
        <f t="shared" si="212"/>
        <v>248823.9177</v>
      </c>
      <c r="GU86" s="20">
        <f t="shared" ref="GU86:OL86" si="216">B86/POWER(1+$B$31,6)</f>
        <v>144196.6333</v>
      </c>
      <c r="GV86" s="20">
        <f t="shared" si="216"/>
        <v>154085.4792</v>
      </c>
      <c r="GW86" s="20">
        <f t="shared" si="216"/>
        <v>74072.33707</v>
      </c>
      <c r="GX86" s="20">
        <f t="shared" si="216"/>
        <v>190349.9383</v>
      </c>
      <c r="GY86" s="20">
        <f t="shared" si="216"/>
        <v>166414.349</v>
      </c>
      <c r="GZ86" s="20">
        <f t="shared" si="216"/>
        <v>154981.6862</v>
      </c>
      <c r="HA86" s="20">
        <f t="shared" si="216"/>
        <v>94685.89647</v>
      </c>
      <c r="HB86" s="20">
        <f t="shared" si="216"/>
        <v>178367.6414</v>
      </c>
      <c r="HC86" s="20">
        <f t="shared" si="216"/>
        <v>140835.2539</v>
      </c>
      <c r="HD86" s="20">
        <f t="shared" si="216"/>
        <v>143122.44</v>
      </c>
      <c r="HE86" s="20">
        <f t="shared" si="216"/>
        <v>209929.4227</v>
      </c>
      <c r="HF86" s="20">
        <f t="shared" si="216"/>
        <v>146524.6297</v>
      </c>
      <c r="HG86" s="20">
        <f t="shared" si="216"/>
        <v>93636.34418</v>
      </c>
      <c r="HH86" s="20">
        <f t="shared" si="216"/>
        <v>82389.68953</v>
      </c>
      <c r="HI86" s="20">
        <f t="shared" si="216"/>
        <v>157114.1333</v>
      </c>
      <c r="HJ86" s="20">
        <f t="shared" si="216"/>
        <v>245428.7111</v>
      </c>
      <c r="HK86" s="20">
        <f t="shared" si="216"/>
        <v>130517.521</v>
      </c>
      <c r="HL86" s="20">
        <f t="shared" si="216"/>
        <v>121252.3194</v>
      </c>
      <c r="HM86" s="20">
        <f t="shared" si="216"/>
        <v>207632.5618</v>
      </c>
      <c r="HN86" s="20">
        <f t="shared" si="216"/>
        <v>126378.4473</v>
      </c>
      <c r="HO86" s="20">
        <f t="shared" si="216"/>
        <v>136629.0304</v>
      </c>
      <c r="HP86" s="20">
        <f t="shared" si="216"/>
        <v>87832.66082</v>
      </c>
      <c r="HQ86" s="20">
        <f t="shared" si="216"/>
        <v>194562.4741</v>
      </c>
      <c r="HR86" s="20">
        <f t="shared" si="216"/>
        <v>126152.1438</v>
      </c>
      <c r="HS86" s="20">
        <f t="shared" si="216"/>
        <v>63879.14919</v>
      </c>
      <c r="HT86" s="20">
        <f t="shared" si="216"/>
        <v>157498.7768</v>
      </c>
      <c r="HU86" s="20">
        <f t="shared" si="216"/>
        <v>79701.4568</v>
      </c>
      <c r="HV86" s="20">
        <f t="shared" si="216"/>
        <v>105959.5509</v>
      </c>
      <c r="HW86" s="20">
        <f t="shared" si="216"/>
        <v>160329.5884</v>
      </c>
      <c r="HX86" s="20">
        <f t="shared" si="216"/>
        <v>79966.50003</v>
      </c>
      <c r="HY86" s="20">
        <f t="shared" si="216"/>
        <v>292335.8733</v>
      </c>
      <c r="HZ86" s="20">
        <f t="shared" si="216"/>
        <v>168036.4971</v>
      </c>
      <c r="IA86" s="20">
        <f t="shared" si="216"/>
        <v>160357.6342</v>
      </c>
      <c r="IB86" s="20">
        <f t="shared" si="216"/>
        <v>133656.0962</v>
      </c>
      <c r="IC86" s="20">
        <f t="shared" si="216"/>
        <v>196053.7627</v>
      </c>
      <c r="ID86" s="20">
        <f t="shared" si="216"/>
        <v>188605.9524</v>
      </c>
      <c r="IE86" s="20">
        <f t="shared" si="216"/>
        <v>205309.2493</v>
      </c>
      <c r="IF86" s="20">
        <f t="shared" si="216"/>
        <v>180347.4116</v>
      </c>
      <c r="IG86" s="20">
        <f t="shared" si="216"/>
        <v>145426.9979</v>
      </c>
      <c r="IH86" s="20">
        <f t="shared" si="216"/>
        <v>196213.0374</v>
      </c>
      <c r="II86" s="20">
        <f t="shared" si="216"/>
        <v>196097.1272</v>
      </c>
      <c r="IJ86" s="20">
        <f t="shared" si="216"/>
        <v>144903.6709</v>
      </c>
      <c r="IK86" s="20">
        <f t="shared" si="216"/>
        <v>109291.845</v>
      </c>
      <c r="IL86" s="20">
        <f t="shared" si="216"/>
        <v>240901.557</v>
      </c>
      <c r="IM86" s="20">
        <f t="shared" si="216"/>
        <v>96893.78377</v>
      </c>
      <c r="IN86" s="20">
        <f t="shared" si="216"/>
        <v>196421.9639</v>
      </c>
      <c r="IO86" s="20">
        <f t="shared" si="216"/>
        <v>143576.7253</v>
      </c>
      <c r="IP86" s="20">
        <f t="shared" si="216"/>
        <v>206705.4978</v>
      </c>
      <c r="IQ86" s="20">
        <f t="shared" si="216"/>
        <v>125122.032</v>
      </c>
      <c r="IR86" s="20">
        <f t="shared" si="216"/>
        <v>167618.0522</v>
      </c>
      <c r="IS86" s="20">
        <f t="shared" si="216"/>
        <v>68573.61528</v>
      </c>
      <c r="IT86" s="20">
        <f t="shared" si="216"/>
        <v>218716.93</v>
      </c>
      <c r="IU86" s="20">
        <f t="shared" si="216"/>
        <v>185177.6493</v>
      </c>
      <c r="IV86" s="20">
        <f t="shared" si="216"/>
        <v>76796.52926</v>
      </c>
      <c r="IW86" s="20">
        <f t="shared" si="216"/>
        <v>190722.9125</v>
      </c>
      <c r="IX86" s="20">
        <f t="shared" si="216"/>
        <v>150360.2127</v>
      </c>
      <c r="IY86" s="20">
        <f t="shared" si="216"/>
        <v>146538.5466</v>
      </c>
      <c r="IZ86" s="20">
        <f t="shared" si="216"/>
        <v>84043.5183</v>
      </c>
      <c r="JA86" s="20">
        <f t="shared" si="216"/>
        <v>121490.9855</v>
      </c>
      <c r="JB86" s="20">
        <f t="shared" si="216"/>
        <v>221914.8375</v>
      </c>
      <c r="JC86" s="20">
        <f t="shared" si="216"/>
        <v>125136.6077</v>
      </c>
      <c r="JD86" s="20">
        <f t="shared" si="216"/>
        <v>218513.2813</v>
      </c>
      <c r="JE86" s="20">
        <f t="shared" si="216"/>
        <v>72752.48871</v>
      </c>
      <c r="JF86" s="20">
        <f t="shared" si="216"/>
        <v>189954.5278</v>
      </c>
      <c r="JG86" s="20">
        <f t="shared" si="216"/>
        <v>301815.3379</v>
      </c>
      <c r="JH86" s="20">
        <f t="shared" si="216"/>
        <v>164211.698</v>
      </c>
      <c r="JI86" s="20">
        <f t="shared" si="216"/>
        <v>115633.6616</v>
      </c>
      <c r="JJ86" s="20">
        <f t="shared" si="216"/>
        <v>139314.2648</v>
      </c>
      <c r="JK86" s="20">
        <f t="shared" si="216"/>
        <v>98652.87416</v>
      </c>
      <c r="JL86" s="20">
        <f t="shared" si="216"/>
        <v>109869.958</v>
      </c>
      <c r="JM86" s="20">
        <f t="shared" si="216"/>
        <v>161324.5509</v>
      </c>
      <c r="JN86" s="20">
        <f t="shared" si="216"/>
        <v>156887.8062</v>
      </c>
      <c r="JO86" s="20">
        <f t="shared" si="216"/>
        <v>145330.818</v>
      </c>
      <c r="JP86" s="20">
        <f t="shared" si="216"/>
        <v>132391.8184</v>
      </c>
      <c r="JQ86" s="20">
        <f t="shared" si="216"/>
        <v>166415.9673</v>
      </c>
      <c r="JR86" s="20">
        <f t="shared" si="216"/>
        <v>138858.2649</v>
      </c>
      <c r="JS86" s="20">
        <f t="shared" si="216"/>
        <v>162460.3238</v>
      </c>
      <c r="JT86" s="20">
        <f t="shared" si="216"/>
        <v>105890.3764</v>
      </c>
      <c r="JU86" s="20">
        <f t="shared" si="216"/>
        <v>153523.0557</v>
      </c>
      <c r="JV86" s="20">
        <f t="shared" si="216"/>
        <v>93748.48427</v>
      </c>
      <c r="JW86" s="20">
        <f t="shared" si="216"/>
        <v>37410.9117</v>
      </c>
      <c r="JX86" s="20">
        <f t="shared" si="216"/>
        <v>98479.64714</v>
      </c>
      <c r="JY86" s="20">
        <f t="shared" si="216"/>
        <v>106619.0319</v>
      </c>
      <c r="JZ86" s="20">
        <f t="shared" si="216"/>
        <v>207207.5543</v>
      </c>
      <c r="KA86" s="20">
        <f t="shared" si="216"/>
        <v>140018.9566</v>
      </c>
      <c r="KB86" s="20">
        <f t="shared" si="216"/>
        <v>103331.1972</v>
      </c>
      <c r="KC86" s="20">
        <f t="shared" si="216"/>
        <v>285803.6129</v>
      </c>
      <c r="KD86" s="20">
        <f t="shared" si="216"/>
        <v>78910.27445</v>
      </c>
      <c r="KE86" s="20">
        <f t="shared" si="216"/>
        <v>164607.7998</v>
      </c>
      <c r="KF86" s="20">
        <f t="shared" si="216"/>
        <v>154519.5184</v>
      </c>
      <c r="KG86" s="20">
        <f t="shared" si="216"/>
        <v>367059.3954</v>
      </c>
      <c r="KH86" s="20">
        <f t="shared" si="216"/>
        <v>206596.2336</v>
      </c>
      <c r="KI86" s="20">
        <f t="shared" si="216"/>
        <v>133931.0567</v>
      </c>
      <c r="KJ86" s="20">
        <f t="shared" si="216"/>
        <v>251773.9429</v>
      </c>
      <c r="KK86" s="20">
        <f t="shared" si="216"/>
        <v>138715.5719</v>
      </c>
      <c r="KL86" s="20">
        <f t="shared" si="216"/>
        <v>232724.0778</v>
      </c>
      <c r="KM86" s="20">
        <f t="shared" si="216"/>
        <v>53820.88082</v>
      </c>
      <c r="KN86" s="20">
        <f t="shared" si="216"/>
        <v>85697.12783</v>
      </c>
      <c r="KO86" s="20">
        <f t="shared" si="216"/>
        <v>89473.33463</v>
      </c>
      <c r="KP86" s="20">
        <f t="shared" si="216"/>
        <v>133627.5094</v>
      </c>
      <c r="KQ86" s="20">
        <f t="shared" si="216"/>
        <v>180688.0911</v>
      </c>
      <c r="KR86" s="20">
        <f t="shared" si="216"/>
        <v>198007.1254</v>
      </c>
      <c r="KS86" s="20">
        <f t="shared" si="216"/>
        <v>165188.5329</v>
      </c>
      <c r="KT86" s="20">
        <f t="shared" si="216"/>
        <v>183590.2304</v>
      </c>
      <c r="KU86" s="20">
        <f t="shared" si="216"/>
        <v>79854.29046</v>
      </c>
      <c r="KV86" s="20">
        <f t="shared" si="216"/>
        <v>275041.1527</v>
      </c>
      <c r="KW86" s="20">
        <f t="shared" si="216"/>
        <v>100176.1338</v>
      </c>
      <c r="KX86" s="20">
        <f t="shared" si="216"/>
        <v>203247.9818</v>
      </c>
      <c r="KY86" s="20">
        <f t="shared" si="216"/>
        <v>91024.28796</v>
      </c>
      <c r="KZ86" s="20">
        <f t="shared" si="216"/>
        <v>183092.6104</v>
      </c>
      <c r="LA86" s="20">
        <f t="shared" si="216"/>
        <v>116561.6646</v>
      </c>
      <c r="LB86" s="20">
        <f t="shared" si="216"/>
        <v>120799.5988</v>
      </c>
      <c r="LC86" s="20">
        <f t="shared" si="216"/>
        <v>156850.1597</v>
      </c>
      <c r="LD86" s="20">
        <f t="shared" si="216"/>
        <v>92802.69642</v>
      </c>
      <c r="LE86" s="20">
        <f t="shared" si="216"/>
        <v>228637.5198</v>
      </c>
      <c r="LF86" s="20">
        <f t="shared" si="216"/>
        <v>159247.9882</v>
      </c>
      <c r="LG86" s="20">
        <f t="shared" si="216"/>
        <v>163162.6823</v>
      </c>
      <c r="LH86" s="20">
        <f t="shared" si="216"/>
        <v>147253.8923</v>
      </c>
      <c r="LI86" s="20">
        <f t="shared" si="216"/>
        <v>102468.3024</v>
      </c>
      <c r="LJ86" s="20">
        <f t="shared" si="216"/>
        <v>158631.6911</v>
      </c>
      <c r="LK86" s="20">
        <f t="shared" si="216"/>
        <v>86497.11791</v>
      </c>
      <c r="LL86" s="20">
        <f t="shared" si="216"/>
        <v>137898.8989</v>
      </c>
      <c r="LM86" s="20">
        <f t="shared" si="216"/>
        <v>147895.3908</v>
      </c>
      <c r="LN86" s="20">
        <f t="shared" si="216"/>
        <v>198307.7445</v>
      </c>
      <c r="LO86" s="20">
        <f t="shared" si="216"/>
        <v>177877.3547</v>
      </c>
      <c r="LP86" s="20">
        <f t="shared" si="216"/>
        <v>153072.2848</v>
      </c>
      <c r="LQ86" s="20">
        <f t="shared" si="216"/>
        <v>183582.5324</v>
      </c>
      <c r="LR86" s="20">
        <f t="shared" si="216"/>
        <v>147922.5871</v>
      </c>
      <c r="LS86" s="20">
        <f t="shared" si="216"/>
        <v>171112.4518</v>
      </c>
      <c r="LT86" s="20">
        <f t="shared" si="216"/>
        <v>70179.75341</v>
      </c>
      <c r="LU86" s="20">
        <f t="shared" si="216"/>
        <v>203519.0603</v>
      </c>
      <c r="LV86" s="20">
        <f t="shared" si="216"/>
        <v>149646.9991</v>
      </c>
      <c r="LW86" s="20">
        <f t="shared" si="216"/>
        <v>306306.2046</v>
      </c>
      <c r="LX86" s="20">
        <f t="shared" si="216"/>
        <v>119142.8742</v>
      </c>
      <c r="LY86" s="20">
        <f t="shared" si="216"/>
        <v>100740.0496</v>
      </c>
      <c r="LZ86" s="20">
        <f t="shared" si="216"/>
        <v>238177.0012</v>
      </c>
      <c r="MA86" s="20">
        <f t="shared" si="216"/>
        <v>135475.2036</v>
      </c>
      <c r="MB86" s="20">
        <f t="shared" si="216"/>
        <v>157600.7544</v>
      </c>
      <c r="MC86" s="20">
        <f t="shared" si="216"/>
        <v>139877.1971</v>
      </c>
      <c r="MD86" s="20">
        <f t="shared" si="216"/>
        <v>86936.52027</v>
      </c>
      <c r="ME86" s="20">
        <f t="shared" si="216"/>
        <v>93954.44686</v>
      </c>
      <c r="MF86" s="20">
        <f t="shared" si="216"/>
        <v>206849.1793</v>
      </c>
      <c r="MG86" s="20">
        <f t="shared" si="216"/>
        <v>130156.4244</v>
      </c>
      <c r="MH86" s="20">
        <f t="shared" si="216"/>
        <v>105130.9043</v>
      </c>
      <c r="MI86" s="20">
        <f t="shared" si="216"/>
        <v>217097.2722</v>
      </c>
      <c r="MJ86" s="20">
        <f t="shared" si="216"/>
        <v>128862.9512</v>
      </c>
      <c r="MK86" s="20">
        <f t="shared" si="216"/>
        <v>142459.0917</v>
      </c>
      <c r="ML86" s="20">
        <f t="shared" si="216"/>
        <v>284377.1479</v>
      </c>
      <c r="MM86" s="20">
        <f t="shared" si="216"/>
        <v>201847.2152</v>
      </c>
      <c r="MN86" s="20">
        <f t="shared" si="216"/>
        <v>94345.36037</v>
      </c>
      <c r="MO86" s="20">
        <f t="shared" si="216"/>
        <v>72656.37251</v>
      </c>
      <c r="MP86" s="20">
        <f t="shared" si="216"/>
        <v>168171.2913</v>
      </c>
      <c r="MQ86" s="20">
        <f t="shared" si="216"/>
        <v>155723.3034</v>
      </c>
      <c r="MR86" s="20">
        <f t="shared" si="216"/>
        <v>122498.351</v>
      </c>
      <c r="MS86" s="20">
        <f t="shared" si="216"/>
        <v>104520.4287</v>
      </c>
      <c r="MT86" s="20">
        <f t="shared" si="216"/>
        <v>397839.7303</v>
      </c>
      <c r="MU86" s="20">
        <f t="shared" si="216"/>
        <v>101227.3306</v>
      </c>
      <c r="MV86" s="20">
        <f t="shared" si="216"/>
        <v>96035.38835</v>
      </c>
      <c r="MW86" s="20">
        <f t="shared" si="216"/>
        <v>244838.0239</v>
      </c>
      <c r="MX86" s="20">
        <f t="shared" si="216"/>
        <v>173306.9374</v>
      </c>
      <c r="MY86" s="20">
        <f t="shared" si="216"/>
        <v>174521.8762</v>
      </c>
      <c r="MZ86" s="20">
        <f t="shared" si="216"/>
        <v>178499.2876</v>
      </c>
      <c r="NA86" s="20">
        <f t="shared" si="216"/>
        <v>125204.6605</v>
      </c>
      <c r="NB86" s="20">
        <f t="shared" si="216"/>
        <v>160954.9758</v>
      </c>
      <c r="NC86" s="20">
        <f t="shared" si="216"/>
        <v>139195.1931</v>
      </c>
      <c r="ND86" s="20">
        <f t="shared" si="216"/>
        <v>172183.8481</v>
      </c>
      <c r="NE86" s="20">
        <f t="shared" si="216"/>
        <v>152732.1014</v>
      </c>
      <c r="NF86" s="20">
        <f t="shared" si="216"/>
        <v>151301.167</v>
      </c>
      <c r="NG86" s="20">
        <f t="shared" si="216"/>
        <v>114178.8671</v>
      </c>
      <c r="NH86" s="20">
        <f t="shared" si="216"/>
        <v>125243.3722</v>
      </c>
      <c r="NI86" s="20">
        <f t="shared" si="216"/>
        <v>175290.4191</v>
      </c>
      <c r="NJ86" s="20">
        <f t="shared" si="216"/>
        <v>310044.6717</v>
      </c>
      <c r="NK86" s="20">
        <f t="shared" si="216"/>
        <v>149021.5115</v>
      </c>
      <c r="NL86" s="20">
        <f t="shared" si="216"/>
        <v>164139.7781</v>
      </c>
      <c r="NM86" s="20">
        <f t="shared" si="216"/>
        <v>30382.82105</v>
      </c>
      <c r="NN86" s="20">
        <f t="shared" si="216"/>
        <v>159308.4649</v>
      </c>
      <c r="NO86" s="20">
        <f t="shared" si="216"/>
        <v>104471.2182</v>
      </c>
      <c r="NP86" s="20">
        <f t="shared" si="216"/>
        <v>222590.0352</v>
      </c>
      <c r="NQ86" s="20">
        <f t="shared" si="216"/>
        <v>51363.54668</v>
      </c>
      <c r="NR86" s="20">
        <f t="shared" si="216"/>
        <v>95227.73072</v>
      </c>
      <c r="NS86" s="20">
        <f t="shared" si="216"/>
        <v>146919.3169</v>
      </c>
      <c r="NT86" s="20">
        <f t="shared" si="216"/>
        <v>159433.1082</v>
      </c>
      <c r="NU86" s="20">
        <f t="shared" si="216"/>
        <v>64348.15179</v>
      </c>
      <c r="NV86" s="20">
        <f t="shared" si="216"/>
        <v>160466.2189</v>
      </c>
      <c r="NW86" s="20">
        <f t="shared" si="216"/>
        <v>139446.618</v>
      </c>
      <c r="NX86" s="20">
        <f t="shared" si="216"/>
        <v>141558.3935</v>
      </c>
      <c r="NY86" s="20">
        <f t="shared" si="216"/>
        <v>114391</v>
      </c>
      <c r="NZ86" s="20">
        <f t="shared" si="216"/>
        <v>124847.7054</v>
      </c>
      <c r="OA86" s="20">
        <f t="shared" si="216"/>
        <v>143949.7704</v>
      </c>
      <c r="OB86" s="20">
        <f t="shared" si="216"/>
        <v>190229.3617</v>
      </c>
      <c r="OC86" s="20">
        <f t="shared" si="216"/>
        <v>157862.0296</v>
      </c>
      <c r="OD86" s="20">
        <f t="shared" si="216"/>
        <v>93401.5614</v>
      </c>
      <c r="OE86" s="20">
        <f t="shared" si="216"/>
        <v>232067.6191</v>
      </c>
      <c r="OF86" s="20">
        <f t="shared" si="216"/>
        <v>163211.2839</v>
      </c>
      <c r="OG86" s="20">
        <f t="shared" si="216"/>
        <v>215201.7096</v>
      </c>
      <c r="OH86" s="20">
        <f t="shared" si="216"/>
        <v>190869.4545</v>
      </c>
      <c r="OI86" s="20">
        <f t="shared" si="216"/>
        <v>96428.16853</v>
      </c>
      <c r="OJ86" s="20">
        <f t="shared" si="216"/>
        <v>161563.9432</v>
      </c>
      <c r="OK86" s="20">
        <f t="shared" si="216"/>
        <v>146467.5893</v>
      </c>
      <c r="OL86" s="20">
        <f t="shared" si="216"/>
        <v>208386.1137</v>
      </c>
    </row>
    <row r="87" ht="15.75" customHeight="1">
      <c r="A87" s="10">
        <v>2032.0</v>
      </c>
      <c r="B87" s="20">
        <f t="shared" si="13"/>
        <v>217324.1389</v>
      </c>
      <c r="C87" s="20">
        <f t="shared" si="14"/>
        <v>220155.3865</v>
      </c>
      <c r="D87" s="20">
        <f t="shared" si="15"/>
        <v>91328.10175</v>
      </c>
      <c r="E87" s="20">
        <f t="shared" si="16"/>
        <v>222663.894</v>
      </c>
      <c r="F87" s="20">
        <f t="shared" si="17"/>
        <v>201097.1608</v>
      </c>
      <c r="G87" s="20">
        <f t="shared" si="18"/>
        <v>217015.8777</v>
      </c>
      <c r="H87" s="20">
        <f t="shared" si="19"/>
        <v>119074.9817</v>
      </c>
      <c r="I87" s="20">
        <f t="shared" si="20"/>
        <v>229671.2432</v>
      </c>
      <c r="J87" s="20">
        <f t="shared" si="21"/>
        <v>173948.2946</v>
      </c>
      <c r="K87" s="20">
        <f t="shared" si="22"/>
        <v>202433.7594</v>
      </c>
      <c r="L87" s="20">
        <f t="shared" si="23"/>
        <v>276773.1818</v>
      </c>
      <c r="M87" s="20">
        <f t="shared" si="24"/>
        <v>192017.5426</v>
      </c>
      <c r="N87" s="20">
        <f t="shared" si="25"/>
        <v>140264.5066</v>
      </c>
      <c r="O87" s="20">
        <f t="shared" si="26"/>
        <v>116113.3945</v>
      </c>
      <c r="P87" s="20">
        <f t="shared" si="27"/>
        <v>212476.8188</v>
      </c>
      <c r="Q87" s="20">
        <f t="shared" si="28"/>
        <v>290185.5319</v>
      </c>
      <c r="R87" s="20">
        <f t="shared" si="29"/>
        <v>169248.8306</v>
      </c>
      <c r="S87" s="20">
        <f t="shared" si="30"/>
        <v>177605.9262</v>
      </c>
      <c r="T87" s="20">
        <f t="shared" si="31"/>
        <v>260343.4709</v>
      </c>
      <c r="U87" s="20">
        <f t="shared" si="32"/>
        <v>166479.0046</v>
      </c>
      <c r="V87" s="20">
        <f t="shared" si="33"/>
        <v>196118.3155</v>
      </c>
      <c r="W87" s="20">
        <f t="shared" si="34"/>
        <v>107236.3992</v>
      </c>
      <c r="X87" s="20">
        <f t="shared" si="35"/>
        <v>242671.2362</v>
      </c>
      <c r="Y87" s="20">
        <f t="shared" si="36"/>
        <v>167825.3609</v>
      </c>
      <c r="Z87" s="20">
        <f t="shared" si="37"/>
        <v>74845.54756</v>
      </c>
      <c r="AA87" s="20">
        <f t="shared" si="38"/>
        <v>227394.6955</v>
      </c>
      <c r="AB87" s="20">
        <f t="shared" si="39"/>
        <v>110843.3197</v>
      </c>
      <c r="AC87" s="20">
        <f t="shared" si="40"/>
        <v>146758.1133</v>
      </c>
      <c r="AD87" s="20">
        <f t="shared" si="41"/>
        <v>216702.7892</v>
      </c>
      <c r="AE87" s="20">
        <f t="shared" si="42"/>
        <v>106088.3738</v>
      </c>
      <c r="AF87" s="20">
        <f t="shared" si="43"/>
        <v>362058.3818</v>
      </c>
      <c r="AG87" s="20">
        <f t="shared" si="44"/>
        <v>200586.5848</v>
      </c>
      <c r="AH87" s="20">
        <f t="shared" si="45"/>
        <v>214641.8564</v>
      </c>
      <c r="AI87" s="20">
        <f t="shared" si="46"/>
        <v>149592.8471</v>
      </c>
      <c r="AJ87" s="20">
        <f t="shared" si="47"/>
        <v>328014.5171</v>
      </c>
      <c r="AK87" s="20">
        <f t="shared" si="48"/>
        <v>262491.6619</v>
      </c>
      <c r="AL87" s="20">
        <f t="shared" si="49"/>
        <v>294108.7171</v>
      </c>
      <c r="AM87" s="20">
        <f t="shared" si="50"/>
        <v>192389.1722</v>
      </c>
      <c r="AN87" s="20">
        <f t="shared" si="51"/>
        <v>184192.4643</v>
      </c>
      <c r="AO87" s="20">
        <f t="shared" si="52"/>
        <v>300416.4625</v>
      </c>
      <c r="AP87" s="20">
        <f t="shared" si="53"/>
        <v>274959.773</v>
      </c>
      <c r="AQ87" s="20">
        <f t="shared" si="54"/>
        <v>221776.5849</v>
      </c>
      <c r="AR87" s="20">
        <f t="shared" si="55"/>
        <v>152304.105</v>
      </c>
      <c r="AS87" s="20">
        <f t="shared" si="56"/>
        <v>331559.1627</v>
      </c>
      <c r="AT87" s="20">
        <f t="shared" si="57"/>
        <v>141275.7908</v>
      </c>
      <c r="AU87" s="20">
        <f t="shared" si="58"/>
        <v>204088.7075</v>
      </c>
      <c r="AV87" s="20">
        <f t="shared" si="59"/>
        <v>194602.163</v>
      </c>
      <c r="AW87" s="20">
        <f t="shared" si="60"/>
        <v>275942.7459</v>
      </c>
      <c r="AX87" s="20">
        <f t="shared" si="61"/>
        <v>171434.6464</v>
      </c>
      <c r="AY87" s="20">
        <f t="shared" si="62"/>
        <v>180547.3727</v>
      </c>
      <c r="AZ87" s="20">
        <f t="shared" si="63"/>
        <v>86369.68377</v>
      </c>
      <c r="BA87" s="20">
        <f t="shared" si="64"/>
        <v>224594.1977</v>
      </c>
      <c r="BB87" s="20">
        <f t="shared" si="65"/>
        <v>242688.9189</v>
      </c>
      <c r="BC87" s="20">
        <f t="shared" si="66"/>
        <v>106330.1441</v>
      </c>
      <c r="BD87" s="20">
        <f t="shared" si="67"/>
        <v>214964.9223</v>
      </c>
      <c r="BE87" s="20">
        <f t="shared" si="68"/>
        <v>185221.0577</v>
      </c>
      <c r="BF87" s="20">
        <f t="shared" si="69"/>
        <v>191331.8468</v>
      </c>
      <c r="BG87" s="20">
        <f t="shared" si="70"/>
        <v>114083.9698</v>
      </c>
      <c r="BH87" s="20">
        <f t="shared" si="71"/>
        <v>141965.2472</v>
      </c>
      <c r="BI87" s="20">
        <f t="shared" si="72"/>
        <v>255852.6278</v>
      </c>
      <c r="BJ87" s="20">
        <f t="shared" si="73"/>
        <v>164502.17</v>
      </c>
      <c r="BK87" s="20">
        <f t="shared" si="74"/>
        <v>294572.1969</v>
      </c>
      <c r="BL87" s="20">
        <f t="shared" si="75"/>
        <v>100016.2834</v>
      </c>
      <c r="BM87" s="20">
        <f t="shared" si="76"/>
        <v>215639.1283</v>
      </c>
      <c r="BN87" s="20">
        <f t="shared" si="77"/>
        <v>368848.6462</v>
      </c>
      <c r="BO87" s="20">
        <f t="shared" si="78"/>
        <v>213585.4298</v>
      </c>
      <c r="BP87" s="20">
        <f t="shared" si="79"/>
        <v>141323.9303</v>
      </c>
      <c r="BQ87" s="20">
        <f t="shared" si="80"/>
        <v>168197.273</v>
      </c>
      <c r="BR87" s="20">
        <f t="shared" si="81"/>
        <v>120085.6588</v>
      </c>
      <c r="BS87" s="20">
        <f t="shared" si="82"/>
        <v>159694.3831</v>
      </c>
      <c r="BT87" s="20">
        <f t="shared" si="83"/>
        <v>232162.1762</v>
      </c>
      <c r="BU87" s="20">
        <f t="shared" si="84"/>
        <v>188733.9484</v>
      </c>
      <c r="BV87" s="20">
        <f t="shared" si="85"/>
        <v>170614.629</v>
      </c>
      <c r="BW87" s="20">
        <f t="shared" si="86"/>
        <v>164013.567</v>
      </c>
      <c r="BX87" s="20">
        <f t="shared" si="87"/>
        <v>232622.6442</v>
      </c>
      <c r="BY87" s="20">
        <f t="shared" si="88"/>
        <v>189003.9964</v>
      </c>
      <c r="BZ87" s="20">
        <f t="shared" si="89"/>
        <v>220970.4417</v>
      </c>
      <c r="CA87" s="20">
        <f t="shared" si="90"/>
        <v>134168.1574</v>
      </c>
      <c r="CB87" s="20">
        <f t="shared" si="91"/>
        <v>176719.8178</v>
      </c>
      <c r="CC87" s="20">
        <f t="shared" si="92"/>
        <v>113683.1111</v>
      </c>
      <c r="CD87" s="20">
        <f t="shared" si="93"/>
        <v>56695.75936</v>
      </c>
      <c r="CE87" s="20">
        <f t="shared" si="94"/>
        <v>141701.0187</v>
      </c>
      <c r="CF87" s="20">
        <f t="shared" si="95"/>
        <v>141675.8357</v>
      </c>
      <c r="CG87" s="20">
        <f t="shared" si="96"/>
        <v>270121.5673</v>
      </c>
      <c r="CH87" s="20">
        <f t="shared" si="97"/>
        <v>225128.7912</v>
      </c>
      <c r="CI87" s="20">
        <f t="shared" si="98"/>
        <v>134543.5212</v>
      </c>
      <c r="CJ87" s="20">
        <f t="shared" si="99"/>
        <v>346718.9095</v>
      </c>
      <c r="CK87" s="20">
        <f t="shared" si="100"/>
        <v>107014.3361</v>
      </c>
      <c r="CL87" s="20">
        <f t="shared" si="101"/>
        <v>223680.0203</v>
      </c>
      <c r="CM87" s="20">
        <f t="shared" si="102"/>
        <v>207718.3727</v>
      </c>
      <c r="CN87" s="20">
        <f t="shared" si="103"/>
        <v>504762.6455</v>
      </c>
      <c r="CO87" s="20">
        <f t="shared" si="104"/>
        <v>283962.6536</v>
      </c>
      <c r="CP87" s="20">
        <f t="shared" si="105"/>
        <v>189871.9895</v>
      </c>
      <c r="CQ87" s="20">
        <f t="shared" si="106"/>
        <v>248082.4347</v>
      </c>
      <c r="CR87" s="20">
        <f t="shared" si="107"/>
        <v>211969.4722</v>
      </c>
      <c r="CS87" s="20">
        <f t="shared" si="108"/>
        <v>299821.5816</v>
      </c>
      <c r="CT87" s="20">
        <f t="shared" si="109"/>
        <v>84172.98069</v>
      </c>
      <c r="CU87" s="20">
        <f t="shared" si="110"/>
        <v>136185.2401</v>
      </c>
      <c r="CV87" s="20">
        <f t="shared" si="111"/>
        <v>135036.1766</v>
      </c>
      <c r="CW87" s="20">
        <f t="shared" si="112"/>
        <v>193699.9883</v>
      </c>
      <c r="CX87" s="20">
        <f t="shared" si="113"/>
        <v>234756.2587</v>
      </c>
      <c r="CY87" s="20">
        <f t="shared" si="114"/>
        <v>242383.9862</v>
      </c>
      <c r="CZ87" s="20">
        <f t="shared" si="115"/>
        <v>210079.251</v>
      </c>
      <c r="DA87" s="20">
        <f t="shared" si="116"/>
        <v>245849.9328</v>
      </c>
      <c r="DB87" s="20">
        <f t="shared" si="117"/>
        <v>106096.6512</v>
      </c>
      <c r="DC87" s="20">
        <f t="shared" si="118"/>
        <v>390215.491</v>
      </c>
      <c r="DD87" s="20">
        <f t="shared" si="119"/>
        <v>136792.2219</v>
      </c>
      <c r="DE87" s="20">
        <f t="shared" si="120"/>
        <v>248922.9422</v>
      </c>
      <c r="DF87" s="20">
        <f t="shared" si="121"/>
        <v>108418.1619</v>
      </c>
      <c r="DG87" s="20">
        <f t="shared" si="122"/>
        <v>262361.7276</v>
      </c>
      <c r="DH87" s="20">
        <f t="shared" si="123"/>
        <v>179539.828</v>
      </c>
      <c r="DI87" s="20">
        <f t="shared" si="124"/>
        <v>164138.7999</v>
      </c>
      <c r="DJ87" s="20">
        <f t="shared" si="125"/>
        <v>218177.65</v>
      </c>
      <c r="DK87" s="20">
        <f t="shared" si="126"/>
        <v>128304.0117</v>
      </c>
      <c r="DL87" s="20">
        <f t="shared" si="127"/>
        <v>338944.5449</v>
      </c>
      <c r="DM87" s="20">
        <f t="shared" si="128"/>
        <v>226975.6977</v>
      </c>
      <c r="DN87" s="20">
        <f t="shared" si="129"/>
        <v>227064.7872</v>
      </c>
      <c r="DO87" s="20">
        <f t="shared" si="130"/>
        <v>183558.7236</v>
      </c>
      <c r="DP87" s="20">
        <f t="shared" si="131"/>
        <v>124208.8943</v>
      </c>
      <c r="DQ87" s="20">
        <f t="shared" si="132"/>
        <v>225161.9668</v>
      </c>
      <c r="DR87" s="20">
        <f t="shared" si="133"/>
        <v>121776.6801</v>
      </c>
      <c r="DS87" s="20">
        <f t="shared" si="134"/>
        <v>183271.1162</v>
      </c>
      <c r="DT87" s="20">
        <f t="shared" si="135"/>
        <v>175990.499</v>
      </c>
      <c r="DU87" s="20">
        <f t="shared" si="136"/>
        <v>236759.3087</v>
      </c>
      <c r="DV87" s="20">
        <f t="shared" si="137"/>
        <v>226888.6851</v>
      </c>
      <c r="DW87" s="20">
        <f t="shared" si="138"/>
        <v>226400.1668</v>
      </c>
      <c r="DX87" s="20">
        <f t="shared" si="139"/>
        <v>259370.1658</v>
      </c>
      <c r="DY87" s="20">
        <f t="shared" si="140"/>
        <v>169521.712</v>
      </c>
      <c r="DZ87" s="20">
        <f t="shared" si="141"/>
        <v>254240.6146</v>
      </c>
      <c r="EA87" s="20">
        <f t="shared" si="142"/>
        <v>93623.28988</v>
      </c>
      <c r="EB87" s="20">
        <f t="shared" si="143"/>
        <v>252145.8358</v>
      </c>
      <c r="EC87" s="20">
        <f t="shared" si="144"/>
        <v>171866.5526</v>
      </c>
      <c r="ED87" s="20">
        <f t="shared" si="145"/>
        <v>504348.6275</v>
      </c>
      <c r="EE87" s="20">
        <f t="shared" si="146"/>
        <v>154356.9776</v>
      </c>
      <c r="EF87" s="20">
        <f t="shared" si="147"/>
        <v>143946.714</v>
      </c>
      <c r="EG87" s="20">
        <f t="shared" si="148"/>
        <v>334883.3571</v>
      </c>
      <c r="EH87" s="20">
        <f t="shared" si="149"/>
        <v>150978.1285</v>
      </c>
      <c r="EI87" s="20">
        <f t="shared" si="150"/>
        <v>211080.2096</v>
      </c>
      <c r="EJ87" s="20">
        <f t="shared" si="151"/>
        <v>155642.6006</v>
      </c>
      <c r="EK87" s="20">
        <f t="shared" si="152"/>
        <v>118986.2172</v>
      </c>
      <c r="EL87" s="20">
        <f t="shared" si="153"/>
        <v>159054.6677</v>
      </c>
      <c r="EM87" s="20">
        <f t="shared" si="154"/>
        <v>259689.9365</v>
      </c>
      <c r="EN87" s="20">
        <f t="shared" si="155"/>
        <v>180845.9637</v>
      </c>
      <c r="EO87" s="20">
        <f t="shared" si="156"/>
        <v>146041.6618</v>
      </c>
      <c r="EP87" s="20">
        <f t="shared" si="157"/>
        <v>279342.9584</v>
      </c>
      <c r="EQ87" s="20">
        <f t="shared" si="158"/>
        <v>146464.8739</v>
      </c>
      <c r="ER87" s="20">
        <f t="shared" si="159"/>
        <v>161458.9985</v>
      </c>
      <c r="ES87" s="20">
        <f t="shared" si="160"/>
        <v>344239.4162</v>
      </c>
      <c r="ET87" s="20">
        <f t="shared" si="161"/>
        <v>291571.8507</v>
      </c>
      <c r="EU87" s="20">
        <f t="shared" si="162"/>
        <v>111117.3212</v>
      </c>
      <c r="EV87" s="20">
        <f t="shared" si="163"/>
        <v>96031.6058</v>
      </c>
      <c r="EW87" s="20">
        <f t="shared" si="164"/>
        <v>233159.5782</v>
      </c>
      <c r="EX87" s="20">
        <f t="shared" si="165"/>
        <v>228284.6834</v>
      </c>
      <c r="EY87" s="20">
        <f t="shared" si="166"/>
        <v>188337.0697</v>
      </c>
      <c r="EZ87" s="20">
        <f t="shared" si="167"/>
        <v>152289.9071</v>
      </c>
      <c r="FA87" s="20">
        <f t="shared" si="168"/>
        <v>595306.5482</v>
      </c>
      <c r="FB87" s="20">
        <f t="shared" si="169"/>
        <v>125161.2912</v>
      </c>
      <c r="FC87" s="20">
        <f t="shared" si="170"/>
        <v>108285.0023</v>
      </c>
      <c r="FD87" s="20">
        <f t="shared" si="171"/>
        <v>308571.009</v>
      </c>
      <c r="FE87" s="20">
        <f t="shared" si="172"/>
        <v>244508.4845</v>
      </c>
      <c r="FF87" s="20">
        <f t="shared" si="173"/>
        <v>217657.6931</v>
      </c>
      <c r="FG87" s="20">
        <f t="shared" si="174"/>
        <v>223043.6312</v>
      </c>
      <c r="FH87" s="20">
        <f t="shared" si="175"/>
        <v>157048.6597</v>
      </c>
      <c r="FI87" s="20">
        <f t="shared" si="176"/>
        <v>194980.2131</v>
      </c>
      <c r="FJ87" s="20">
        <f t="shared" si="177"/>
        <v>172908.5286</v>
      </c>
      <c r="FK87" s="20">
        <f t="shared" si="178"/>
        <v>245464.8579</v>
      </c>
      <c r="FL87" s="20">
        <f t="shared" si="179"/>
        <v>197017.336</v>
      </c>
      <c r="FM87" s="20">
        <f t="shared" si="180"/>
        <v>220748.721</v>
      </c>
      <c r="FN87" s="20">
        <f t="shared" si="181"/>
        <v>121570.071</v>
      </c>
      <c r="FO87" s="20">
        <f t="shared" si="182"/>
        <v>184611.6961</v>
      </c>
      <c r="FP87" s="20">
        <f t="shared" si="183"/>
        <v>237271.0976</v>
      </c>
      <c r="FQ87" s="20">
        <f t="shared" si="184"/>
        <v>359247.0936</v>
      </c>
      <c r="FR87" s="20">
        <f t="shared" si="185"/>
        <v>194330.8597</v>
      </c>
      <c r="FS87" s="20">
        <f t="shared" si="186"/>
        <v>240565.4932</v>
      </c>
      <c r="FT87" s="20">
        <f t="shared" si="187"/>
        <v>41588.07166</v>
      </c>
      <c r="FU87" s="20">
        <f t="shared" si="188"/>
        <v>237493.8421</v>
      </c>
      <c r="FV87" s="20">
        <f t="shared" si="189"/>
        <v>125673.0773</v>
      </c>
      <c r="FW87" s="20">
        <f t="shared" si="190"/>
        <v>273208.8296</v>
      </c>
      <c r="FX87" s="20">
        <f t="shared" si="191"/>
        <v>77607.68622</v>
      </c>
      <c r="FY87" s="20">
        <f t="shared" si="192"/>
        <v>115447.5162</v>
      </c>
      <c r="FZ87" s="20">
        <f t="shared" si="193"/>
        <v>198684.6015</v>
      </c>
      <c r="GA87" s="20">
        <f t="shared" si="194"/>
        <v>142865.1039</v>
      </c>
      <c r="GB87" s="20">
        <f t="shared" si="195"/>
        <v>79662.1853</v>
      </c>
      <c r="GC87" s="20">
        <f t="shared" si="196"/>
        <v>213577.0726</v>
      </c>
      <c r="GD87" s="20">
        <f t="shared" si="197"/>
        <v>178803.4232</v>
      </c>
      <c r="GE87" s="20">
        <f t="shared" si="198"/>
        <v>195913.1215</v>
      </c>
      <c r="GF87" s="20">
        <f t="shared" si="199"/>
        <v>147465.7121</v>
      </c>
      <c r="GG87" s="20">
        <f t="shared" si="200"/>
        <v>170899.4713</v>
      </c>
      <c r="GH87" s="20">
        <f t="shared" si="201"/>
        <v>202254.5263</v>
      </c>
      <c r="GI87" s="20">
        <f t="shared" si="202"/>
        <v>261879.5917</v>
      </c>
      <c r="GJ87" s="20">
        <f t="shared" si="203"/>
        <v>194815.0985</v>
      </c>
      <c r="GK87" s="20">
        <f t="shared" si="204"/>
        <v>122498.935</v>
      </c>
      <c r="GL87" s="20">
        <f t="shared" si="205"/>
        <v>314645.6807</v>
      </c>
      <c r="GM87" s="20">
        <f t="shared" si="206"/>
        <v>191626.276</v>
      </c>
      <c r="GN87" s="20">
        <f t="shared" si="207"/>
        <v>248665.9671</v>
      </c>
      <c r="GO87" s="20">
        <f t="shared" si="208"/>
        <v>230496.2506</v>
      </c>
      <c r="GP87" s="20">
        <f t="shared" si="209"/>
        <v>110927.5859</v>
      </c>
      <c r="GQ87" s="20">
        <f t="shared" si="210"/>
        <v>225554.5656</v>
      </c>
      <c r="GR87" s="20">
        <f t="shared" si="211"/>
        <v>215357.292</v>
      </c>
      <c r="GS87" s="20">
        <f t="shared" si="212"/>
        <v>317326.9128</v>
      </c>
      <c r="GU87" s="20">
        <f t="shared" ref="GU87:OL87" si="217">B87/POWER(1+$B$31,7)</f>
        <v>176704.4126</v>
      </c>
      <c r="GV87" s="20">
        <f t="shared" si="217"/>
        <v>179006.4759</v>
      </c>
      <c r="GW87" s="20">
        <f t="shared" si="217"/>
        <v>74258.10428</v>
      </c>
      <c r="GX87" s="20">
        <f t="shared" si="217"/>
        <v>181046.1221</v>
      </c>
      <c r="GY87" s="20">
        <f t="shared" si="217"/>
        <v>163510.3944</v>
      </c>
      <c r="GZ87" s="20">
        <f t="shared" si="217"/>
        <v>176453.768</v>
      </c>
      <c r="HA87" s="20">
        <f t="shared" si="217"/>
        <v>96818.8568</v>
      </c>
      <c r="HB87" s="20">
        <f t="shared" si="217"/>
        <v>186743.7382</v>
      </c>
      <c r="HC87" s="20">
        <f t="shared" si="217"/>
        <v>141435.8818</v>
      </c>
      <c r="HD87" s="20">
        <f t="shared" si="217"/>
        <v>164597.1714</v>
      </c>
      <c r="HE87" s="20">
        <f t="shared" si="217"/>
        <v>225041.9247</v>
      </c>
      <c r="HF87" s="20">
        <f t="shared" si="217"/>
        <v>156127.8339</v>
      </c>
      <c r="HG87" s="20">
        <f t="shared" si="217"/>
        <v>114047.8796</v>
      </c>
      <c r="HH87" s="20">
        <f t="shared" si="217"/>
        <v>94410.81541</v>
      </c>
      <c r="HI87" s="20">
        <f t="shared" si="217"/>
        <v>172763.0977</v>
      </c>
      <c r="HJ87" s="20">
        <f t="shared" si="217"/>
        <v>235947.3927</v>
      </c>
      <c r="HK87" s="20">
        <f t="shared" si="217"/>
        <v>137614.7874</v>
      </c>
      <c r="HL87" s="20">
        <f t="shared" si="217"/>
        <v>144409.8709</v>
      </c>
      <c r="HM87" s="20">
        <f t="shared" si="217"/>
        <v>211683.0662</v>
      </c>
      <c r="HN87" s="20">
        <f t="shared" si="217"/>
        <v>135362.6655</v>
      </c>
      <c r="HO87" s="20">
        <f t="shared" si="217"/>
        <v>159462.1375</v>
      </c>
      <c r="HP87" s="20">
        <f t="shared" si="217"/>
        <v>87193.00588</v>
      </c>
      <c r="HQ87" s="20">
        <f t="shared" si="217"/>
        <v>197313.9222</v>
      </c>
      <c r="HR87" s="20">
        <f t="shared" si="217"/>
        <v>136457.3764</v>
      </c>
      <c r="HS87" s="20">
        <f t="shared" si="217"/>
        <v>60856.27939</v>
      </c>
      <c r="HT87" s="20">
        <f t="shared" si="217"/>
        <v>184892.6966</v>
      </c>
      <c r="HU87" s="20">
        <f t="shared" si="217"/>
        <v>90125.76231</v>
      </c>
      <c r="HV87" s="20">
        <f t="shared" si="217"/>
        <v>119327.7762</v>
      </c>
      <c r="HW87" s="20">
        <f t="shared" si="217"/>
        <v>176199.1984</v>
      </c>
      <c r="HX87" s="20">
        <f t="shared" si="217"/>
        <v>86259.55617</v>
      </c>
      <c r="HY87" s="20">
        <f t="shared" si="217"/>
        <v>294386.5969</v>
      </c>
      <c r="HZ87" s="20">
        <f t="shared" si="217"/>
        <v>163095.2494</v>
      </c>
      <c r="IA87" s="20">
        <f t="shared" si="217"/>
        <v>174523.4714</v>
      </c>
      <c r="IB87" s="20">
        <f t="shared" si="217"/>
        <v>121632.6741</v>
      </c>
      <c r="IC87" s="20">
        <f t="shared" si="217"/>
        <v>266705.8194</v>
      </c>
      <c r="ID87" s="20">
        <f t="shared" si="217"/>
        <v>213429.7421</v>
      </c>
      <c r="IE87" s="20">
        <f t="shared" si="217"/>
        <v>239137.3013</v>
      </c>
      <c r="IF87" s="20">
        <f t="shared" si="217"/>
        <v>156430.0028</v>
      </c>
      <c r="IG87" s="20">
        <f t="shared" si="217"/>
        <v>149765.3292</v>
      </c>
      <c r="IH87" s="20">
        <f t="shared" si="217"/>
        <v>244266.0755</v>
      </c>
      <c r="II87" s="20">
        <f t="shared" si="217"/>
        <v>223567.4574</v>
      </c>
      <c r="IJ87" s="20">
        <f t="shared" si="217"/>
        <v>180324.6586</v>
      </c>
      <c r="IK87" s="20">
        <f t="shared" si="217"/>
        <v>123837.1749</v>
      </c>
      <c r="IL87" s="20">
        <f t="shared" si="217"/>
        <v>269587.9407</v>
      </c>
      <c r="IM87" s="20">
        <f t="shared" si="217"/>
        <v>114870.1463</v>
      </c>
      <c r="IN87" s="20">
        <f t="shared" si="217"/>
        <v>165942.7956</v>
      </c>
      <c r="IO87" s="20">
        <f t="shared" si="217"/>
        <v>158229.3669</v>
      </c>
      <c r="IP87" s="20">
        <f t="shared" si="217"/>
        <v>224366.7043</v>
      </c>
      <c r="IQ87" s="20">
        <f t="shared" si="217"/>
        <v>139392.0558</v>
      </c>
      <c r="IR87" s="20">
        <f t="shared" si="217"/>
        <v>146801.5361</v>
      </c>
      <c r="IS87" s="20">
        <f t="shared" si="217"/>
        <v>70226.45671</v>
      </c>
      <c r="IT87" s="20">
        <f t="shared" si="217"/>
        <v>182615.6356</v>
      </c>
      <c r="IU87" s="20">
        <f t="shared" si="217"/>
        <v>197328.2998</v>
      </c>
      <c r="IV87" s="20">
        <f t="shared" si="217"/>
        <v>86456.13758</v>
      </c>
      <c r="IW87" s="20">
        <f t="shared" si="217"/>
        <v>174786.1535</v>
      </c>
      <c r="IX87" s="20">
        <f t="shared" si="217"/>
        <v>150601.6698</v>
      </c>
      <c r="IY87" s="20">
        <f t="shared" si="217"/>
        <v>155570.3004</v>
      </c>
      <c r="IZ87" s="20">
        <f t="shared" si="217"/>
        <v>92760.70746</v>
      </c>
      <c r="JA87" s="20">
        <f t="shared" si="217"/>
        <v>115430.7374</v>
      </c>
      <c r="JB87" s="20">
        <f t="shared" si="217"/>
        <v>208031.5998</v>
      </c>
      <c r="JC87" s="20">
        <f t="shared" si="217"/>
        <v>133755.318</v>
      </c>
      <c r="JD87" s="20">
        <f t="shared" si="217"/>
        <v>239514.1527</v>
      </c>
      <c r="JE87" s="20">
        <f t="shared" si="217"/>
        <v>81322.39105</v>
      </c>
      <c r="JF87" s="20">
        <f t="shared" si="217"/>
        <v>175334.3447</v>
      </c>
      <c r="JG87" s="20">
        <f t="shared" si="217"/>
        <v>299907.7032</v>
      </c>
      <c r="JH87" s="20">
        <f t="shared" si="217"/>
        <v>173664.4999</v>
      </c>
      <c r="JI87" s="20">
        <f t="shared" si="217"/>
        <v>114909.2881</v>
      </c>
      <c r="JJ87" s="20">
        <f t="shared" si="217"/>
        <v>136759.7749</v>
      </c>
      <c r="JK87" s="20">
        <f t="shared" si="217"/>
        <v>97640.62982</v>
      </c>
      <c r="JL87" s="20">
        <f t="shared" si="217"/>
        <v>129846.1473</v>
      </c>
      <c r="JM87" s="20">
        <f t="shared" si="217"/>
        <v>188769.0948</v>
      </c>
      <c r="JN87" s="20">
        <f t="shared" si="217"/>
        <v>153457.9714</v>
      </c>
      <c r="JO87" s="20">
        <f t="shared" si="217"/>
        <v>138725.3066</v>
      </c>
      <c r="JP87" s="20">
        <f t="shared" si="217"/>
        <v>133358.0391</v>
      </c>
      <c r="JQ87" s="20">
        <f t="shared" si="217"/>
        <v>189143.4974</v>
      </c>
      <c r="JR87" s="20">
        <f t="shared" si="217"/>
        <v>153677.5451</v>
      </c>
      <c r="JS87" s="20">
        <f t="shared" si="217"/>
        <v>179669.1904</v>
      </c>
      <c r="JT87" s="20">
        <f t="shared" si="217"/>
        <v>109090.9899</v>
      </c>
      <c r="JU87" s="20">
        <f t="shared" si="217"/>
        <v>143689.3838</v>
      </c>
      <c r="JV87" s="20">
        <f t="shared" si="217"/>
        <v>92434.77263</v>
      </c>
      <c r="JW87" s="20">
        <f t="shared" si="217"/>
        <v>46098.84067</v>
      </c>
      <c r="JX87" s="20">
        <f t="shared" si="217"/>
        <v>115215.8954</v>
      </c>
      <c r="JY87" s="20">
        <f t="shared" si="217"/>
        <v>115195.4194</v>
      </c>
      <c r="JZ87" s="20">
        <f t="shared" si="217"/>
        <v>219633.5534</v>
      </c>
      <c r="KA87" s="20">
        <f t="shared" si="217"/>
        <v>183050.3091</v>
      </c>
      <c r="KB87" s="20">
        <f t="shared" si="217"/>
        <v>109396.195</v>
      </c>
      <c r="KC87" s="20">
        <f t="shared" si="217"/>
        <v>281914.2021</v>
      </c>
      <c r="KD87" s="20">
        <f t="shared" si="217"/>
        <v>87012.44831</v>
      </c>
      <c r="KE87" s="20">
        <f t="shared" si="217"/>
        <v>181872.3258</v>
      </c>
      <c r="KF87" s="20">
        <f t="shared" si="217"/>
        <v>168894.0456</v>
      </c>
      <c r="KG87" s="20">
        <f t="shared" si="217"/>
        <v>410418.2223</v>
      </c>
      <c r="KH87" s="20">
        <f t="shared" si="217"/>
        <v>230887.6232</v>
      </c>
      <c r="KI87" s="20">
        <f t="shared" si="217"/>
        <v>154383.3029</v>
      </c>
      <c r="KJ87" s="20">
        <f t="shared" si="217"/>
        <v>201713.7218</v>
      </c>
      <c r="KK87" s="20">
        <f t="shared" si="217"/>
        <v>172350.5785</v>
      </c>
      <c r="KL87" s="20">
        <f t="shared" si="217"/>
        <v>243782.3829</v>
      </c>
      <c r="KM87" s="20">
        <f t="shared" si="217"/>
        <v>68440.33608</v>
      </c>
      <c r="KN87" s="20">
        <f t="shared" si="217"/>
        <v>110731.0627</v>
      </c>
      <c r="KO87" s="20">
        <f t="shared" si="217"/>
        <v>109796.7689</v>
      </c>
      <c r="KP87" s="20">
        <f t="shared" si="217"/>
        <v>157495.8163</v>
      </c>
      <c r="KQ87" s="20">
        <f t="shared" si="217"/>
        <v>190878.3212</v>
      </c>
      <c r="KR87" s="20">
        <f t="shared" si="217"/>
        <v>197080.3617</v>
      </c>
      <c r="KS87" s="20">
        <f t="shared" si="217"/>
        <v>170813.6557</v>
      </c>
      <c r="KT87" s="20">
        <f t="shared" si="217"/>
        <v>199898.4934</v>
      </c>
      <c r="KU87" s="20">
        <f t="shared" si="217"/>
        <v>86266.28651</v>
      </c>
      <c r="KV87" s="20">
        <f t="shared" si="217"/>
        <v>317280.9033</v>
      </c>
      <c r="KW87" s="20">
        <f t="shared" si="217"/>
        <v>111224.5945</v>
      </c>
      <c r="KX87" s="20">
        <f t="shared" si="217"/>
        <v>202397.1313</v>
      </c>
      <c r="KY87" s="20">
        <f t="shared" si="217"/>
        <v>88153.8871</v>
      </c>
      <c r="KZ87" s="20">
        <f t="shared" si="217"/>
        <v>213324.0936</v>
      </c>
      <c r="LA87" s="20">
        <f t="shared" si="217"/>
        <v>145982.3101</v>
      </c>
      <c r="LB87" s="20">
        <f t="shared" si="217"/>
        <v>133459.8649</v>
      </c>
      <c r="LC87" s="20">
        <f t="shared" si="217"/>
        <v>177398.3951</v>
      </c>
      <c r="LD87" s="20">
        <f t="shared" si="217"/>
        <v>104322.9028</v>
      </c>
      <c r="LE87" s="20">
        <f t="shared" si="217"/>
        <v>275592.9323</v>
      </c>
      <c r="LF87" s="20">
        <f t="shared" si="217"/>
        <v>184552.0131</v>
      </c>
      <c r="LG87" s="20">
        <f t="shared" si="217"/>
        <v>184624.451</v>
      </c>
      <c r="LH87" s="20">
        <f t="shared" si="217"/>
        <v>149250.04</v>
      </c>
      <c r="LI87" s="20">
        <f t="shared" si="217"/>
        <v>100993.1976</v>
      </c>
      <c r="LJ87" s="20">
        <f t="shared" si="217"/>
        <v>183077.2839</v>
      </c>
      <c r="LK87" s="20">
        <f t="shared" si="217"/>
        <v>99015.58483</v>
      </c>
      <c r="LL87" s="20">
        <f t="shared" si="217"/>
        <v>149016.1888</v>
      </c>
      <c r="LM87" s="20">
        <f t="shared" si="217"/>
        <v>143096.3808</v>
      </c>
      <c r="LN87" s="20">
        <f t="shared" si="217"/>
        <v>192506.9842</v>
      </c>
      <c r="LO87" s="20">
        <f t="shared" si="217"/>
        <v>184481.2639</v>
      </c>
      <c r="LP87" s="20">
        <f t="shared" si="217"/>
        <v>184084.0538</v>
      </c>
      <c r="LQ87" s="20">
        <f t="shared" si="217"/>
        <v>210891.6801</v>
      </c>
      <c r="LR87" s="20">
        <f t="shared" si="217"/>
        <v>137836.665</v>
      </c>
      <c r="LS87" s="20">
        <f t="shared" si="217"/>
        <v>206720.8856</v>
      </c>
      <c r="LT87" s="20">
        <f t="shared" si="217"/>
        <v>76124.30226</v>
      </c>
      <c r="LU87" s="20">
        <f t="shared" si="217"/>
        <v>205017.6387</v>
      </c>
      <c r="LV87" s="20">
        <f t="shared" si="217"/>
        <v>139743.235</v>
      </c>
      <c r="LW87" s="20">
        <f t="shared" si="217"/>
        <v>410081.5877</v>
      </c>
      <c r="LX87" s="20">
        <f t="shared" si="217"/>
        <v>125506.3482</v>
      </c>
      <c r="LY87" s="20">
        <f t="shared" si="217"/>
        <v>117041.8513</v>
      </c>
      <c r="LZ87" s="20">
        <f t="shared" si="217"/>
        <v>272290.8149</v>
      </c>
      <c r="MA87" s="20">
        <f t="shared" si="217"/>
        <v>122759.0347</v>
      </c>
      <c r="MB87" s="20">
        <f t="shared" si="217"/>
        <v>171627.5266</v>
      </c>
      <c r="MC87" s="20">
        <f t="shared" si="217"/>
        <v>126551.6774</v>
      </c>
      <c r="MD87" s="20">
        <f t="shared" si="217"/>
        <v>96746.6832</v>
      </c>
      <c r="ME87" s="20">
        <f t="shared" si="217"/>
        <v>129326.0001</v>
      </c>
      <c r="MF87" s="20">
        <f t="shared" si="217"/>
        <v>211151.6829</v>
      </c>
      <c r="MG87" s="20">
        <f t="shared" si="217"/>
        <v>147044.3179</v>
      </c>
      <c r="MH87" s="20">
        <f t="shared" si="217"/>
        <v>118745.2355</v>
      </c>
      <c r="MI87" s="20">
        <f t="shared" si="217"/>
        <v>227131.3882</v>
      </c>
      <c r="MJ87" s="20">
        <f t="shared" si="217"/>
        <v>119089.3457</v>
      </c>
      <c r="MK87" s="20">
        <f t="shared" si="217"/>
        <v>131280.9411</v>
      </c>
      <c r="ML87" s="20">
        <f t="shared" si="217"/>
        <v>279898.1472</v>
      </c>
      <c r="MM87" s="20">
        <f t="shared" si="217"/>
        <v>237074.5968</v>
      </c>
      <c r="MN87" s="20">
        <f t="shared" si="217"/>
        <v>90348.55059</v>
      </c>
      <c r="MO87" s="20">
        <f t="shared" si="217"/>
        <v>78082.48349</v>
      </c>
      <c r="MP87" s="20">
        <f t="shared" si="217"/>
        <v>189580.0739</v>
      </c>
      <c r="MQ87" s="20">
        <f t="shared" si="217"/>
        <v>185616.3382</v>
      </c>
      <c r="MR87" s="20">
        <f t="shared" si="217"/>
        <v>153135.2727</v>
      </c>
      <c r="MS87" s="20">
        <f t="shared" si="217"/>
        <v>123825.6307</v>
      </c>
      <c r="MT87" s="20">
        <f t="shared" si="217"/>
        <v>484038.701</v>
      </c>
      <c r="MU87" s="20">
        <f t="shared" si="217"/>
        <v>101767.5834</v>
      </c>
      <c r="MV87" s="20">
        <f t="shared" si="217"/>
        <v>88045.61615</v>
      </c>
      <c r="MW87" s="20">
        <f t="shared" si="217"/>
        <v>250896.4681</v>
      </c>
      <c r="MX87" s="20">
        <f t="shared" si="217"/>
        <v>198807.7732</v>
      </c>
      <c r="MY87" s="20">
        <f t="shared" si="217"/>
        <v>176975.6226</v>
      </c>
      <c r="MZ87" s="20">
        <f t="shared" si="217"/>
        <v>181354.8832</v>
      </c>
      <c r="NA87" s="20">
        <f t="shared" si="217"/>
        <v>127694.9321</v>
      </c>
      <c r="NB87" s="20">
        <f t="shared" si="217"/>
        <v>158536.7561</v>
      </c>
      <c r="NC87" s="20">
        <f t="shared" si="217"/>
        <v>140590.4569</v>
      </c>
      <c r="ND87" s="20">
        <f t="shared" si="217"/>
        <v>199585.3923</v>
      </c>
      <c r="NE87" s="20">
        <f t="shared" si="217"/>
        <v>160193.1235</v>
      </c>
      <c r="NF87" s="20">
        <f t="shared" si="217"/>
        <v>179488.9112</v>
      </c>
      <c r="NG87" s="20">
        <f t="shared" si="217"/>
        <v>98847.59275</v>
      </c>
      <c r="NH87" s="20">
        <f t="shared" si="217"/>
        <v>150106.203</v>
      </c>
      <c r="NI87" s="20">
        <f t="shared" si="217"/>
        <v>192923.1154</v>
      </c>
      <c r="NJ87" s="20">
        <f t="shared" si="217"/>
        <v>292100.7623</v>
      </c>
      <c r="NK87" s="20">
        <f t="shared" si="217"/>
        <v>158008.7724</v>
      </c>
      <c r="NL87" s="20">
        <f t="shared" si="217"/>
        <v>195601.7605</v>
      </c>
      <c r="NM87" s="20">
        <f t="shared" si="217"/>
        <v>33814.90804</v>
      </c>
      <c r="NN87" s="20">
        <f t="shared" si="217"/>
        <v>193104.227</v>
      </c>
      <c r="NO87" s="20">
        <f t="shared" si="217"/>
        <v>102183.7124</v>
      </c>
      <c r="NP87" s="20">
        <f t="shared" si="217"/>
        <v>222143.7802</v>
      </c>
      <c r="NQ87" s="20">
        <f t="shared" si="217"/>
        <v>63102.15088</v>
      </c>
      <c r="NR87" s="20">
        <f t="shared" si="217"/>
        <v>93869.39544</v>
      </c>
      <c r="NS87" s="20">
        <f t="shared" si="217"/>
        <v>161548.7629</v>
      </c>
      <c r="NT87" s="20">
        <f t="shared" si="217"/>
        <v>116162.4033</v>
      </c>
      <c r="NU87" s="20">
        <f t="shared" si="217"/>
        <v>64772.64664</v>
      </c>
      <c r="NV87" s="20">
        <f t="shared" si="217"/>
        <v>173657.7048</v>
      </c>
      <c r="NW87" s="20">
        <f t="shared" si="217"/>
        <v>145383.5456</v>
      </c>
      <c r="NX87" s="20">
        <f t="shared" si="217"/>
        <v>159295.2961</v>
      </c>
      <c r="NY87" s="20">
        <f t="shared" si="217"/>
        <v>119903.1187</v>
      </c>
      <c r="NZ87" s="20">
        <f t="shared" si="217"/>
        <v>138956.9094</v>
      </c>
      <c r="OA87" s="20">
        <f t="shared" si="217"/>
        <v>164451.4385</v>
      </c>
      <c r="OB87" s="20">
        <f t="shared" si="217"/>
        <v>212932.073</v>
      </c>
      <c r="OC87" s="20">
        <f t="shared" si="217"/>
        <v>158402.5029</v>
      </c>
      <c r="OD87" s="20">
        <f t="shared" si="217"/>
        <v>99602.84419</v>
      </c>
      <c r="OE87" s="20">
        <f t="shared" si="217"/>
        <v>255835.7321</v>
      </c>
      <c r="OF87" s="20">
        <f t="shared" si="217"/>
        <v>155809.6984</v>
      </c>
      <c r="OG87" s="20">
        <f t="shared" si="217"/>
        <v>202188.187</v>
      </c>
      <c r="OH87" s="20">
        <f t="shared" si="217"/>
        <v>187414.5447</v>
      </c>
      <c r="OI87" s="20">
        <f t="shared" si="217"/>
        <v>90194.27843</v>
      </c>
      <c r="OJ87" s="20">
        <f t="shared" si="217"/>
        <v>183396.5026</v>
      </c>
      <c r="OK87" s="20">
        <f t="shared" si="217"/>
        <v>175105.186</v>
      </c>
      <c r="OL87" s="20">
        <f t="shared" si="217"/>
        <v>258015.8191</v>
      </c>
    </row>
    <row r="88" ht="15.75" customHeight="1">
      <c r="A88" s="10">
        <v>2033.0</v>
      </c>
      <c r="B88" s="20">
        <f t="shared" si="13"/>
        <v>273314.4308</v>
      </c>
      <c r="C88" s="20">
        <f t="shared" si="14"/>
        <v>298111.0908</v>
      </c>
      <c r="D88" s="20">
        <f t="shared" si="15"/>
        <v>94938.78398</v>
      </c>
      <c r="E88" s="20">
        <f t="shared" si="16"/>
        <v>258386.0992</v>
      </c>
      <c r="F88" s="20">
        <f t="shared" si="17"/>
        <v>221511.4202</v>
      </c>
      <c r="G88" s="20">
        <f t="shared" si="18"/>
        <v>230128.9376</v>
      </c>
      <c r="H88" s="20">
        <f t="shared" si="19"/>
        <v>149194.9049</v>
      </c>
      <c r="I88" s="20">
        <f t="shared" si="20"/>
        <v>260843.7715</v>
      </c>
      <c r="J88" s="20">
        <f t="shared" si="21"/>
        <v>180868.5906</v>
      </c>
      <c r="K88" s="20">
        <f t="shared" si="22"/>
        <v>227472.7214</v>
      </c>
      <c r="L88" s="20">
        <f t="shared" si="23"/>
        <v>341773.333</v>
      </c>
      <c r="M88" s="20">
        <f t="shared" si="24"/>
        <v>212903.5741</v>
      </c>
      <c r="N88" s="20">
        <f t="shared" si="25"/>
        <v>166890.9859</v>
      </c>
      <c r="O88" s="20">
        <f t="shared" si="26"/>
        <v>104768.6758</v>
      </c>
      <c r="P88" s="20">
        <f t="shared" si="27"/>
        <v>196851.3319</v>
      </c>
      <c r="Q88" s="20">
        <f t="shared" si="28"/>
        <v>290156.439</v>
      </c>
      <c r="R88" s="20">
        <f t="shared" si="29"/>
        <v>166739.5301</v>
      </c>
      <c r="S88" s="20">
        <f t="shared" si="30"/>
        <v>197771.0657</v>
      </c>
      <c r="T88" s="20">
        <f t="shared" si="31"/>
        <v>249275.3434</v>
      </c>
      <c r="U88" s="20">
        <f t="shared" si="32"/>
        <v>199745.9338</v>
      </c>
      <c r="V88" s="20">
        <f t="shared" si="33"/>
        <v>191058.3921</v>
      </c>
      <c r="W88" s="20">
        <f t="shared" si="34"/>
        <v>121073.97</v>
      </c>
      <c r="X88" s="20">
        <f t="shared" si="35"/>
        <v>229719.9849</v>
      </c>
      <c r="Y88" s="20">
        <f t="shared" si="36"/>
        <v>167707.1801</v>
      </c>
      <c r="Z88" s="20">
        <f t="shared" si="37"/>
        <v>92853.89961</v>
      </c>
      <c r="AA88" s="20">
        <f t="shared" si="38"/>
        <v>224817.5816</v>
      </c>
      <c r="AB88" s="20">
        <f t="shared" si="39"/>
        <v>118096.7815</v>
      </c>
      <c r="AC88" s="20">
        <f t="shared" si="40"/>
        <v>184173.474</v>
      </c>
      <c r="AD88" s="20">
        <f t="shared" si="41"/>
        <v>219655.6468</v>
      </c>
      <c r="AE88" s="20">
        <f t="shared" si="42"/>
        <v>102908.798</v>
      </c>
      <c r="AF88" s="20">
        <f t="shared" si="43"/>
        <v>464263.0899</v>
      </c>
      <c r="AG88" s="20">
        <f t="shared" si="44"/>
        <v>223976.7808</v>
      </c>
      <c r="AH88" s="20">
        <f t="shared" si="45"/>
        <v>223976.574</v>
      </c>
      <c r="AI88" s="20">
        <f t="shared" si="46"/>
        <v>165879.7184</v>
      </c>
      <c r="AJ88" s="20">
        <f t="shared" si="47"/>
        <v>351810.9797</v>
      </c>
      <c r="AK88" s="20">
        <f t="shared" si="48"/>
        <v>339637.766</v>
      </c>
      <c r="AL88" s="20">
        <f t="shared" si="49"/>
        <v>289967.9829</v>
      </c>
      <c r="AM88" s="20">
        <f t="shared" si="50"/>
        <v>198911.6304</v>
      </c>
      <c r="AN88" s="20">
        <f t="shared" si="51"/>
        <v>167803.7564</v>
      </c>
      <c r="AO88" s="20">
        <f t="shared" si="52"/>
        <v>312582.1449</v>
      </c>
      <c r="AP88" s="20">
        <f t="shared" si="53"/>
        <v>320702.6211</v>
      </c>
      <c r="AQ88" s="20">
        <f t="shared" si="54"/>
        <v>183273.222</v>
      </c>
      <c r="AR88" s="20">
        <f t="shared" si="55"/>
        <v>189054.6755</v>
      </c>
      <c r="AS88" s="20">
        <f t="shared" si="56"/>
        <v>368002.0198</v>
      </c>
      <c r="AT88" s="20">
        <f t="shared" si="57"/>
        <v>168046.2053</v>
      </c>
      <c r="AU88" s="20">
        <f t="shared" si="58"/>
        <v>201399.1013</v>
      </c>
      <c r="AV88" s="20">
        <f t="shared" si="59"/>
        <v>249552.7542</v>
      </c>
      <c r="AW88" s="20">
        <f t="shared" si="60"/>
        <v>248205.4826</v>
      </c>
      <c r="AX88" s="20">
        <f t="shared" si="61"/>
        <v>174170.0477</v>
      </c>
      <c r="AY88" s="20">
        <f t="shared" si="62"/>
        <v>195434.3843</v>
      </c>
      <c r="AZ88" s="20">
        <f t="shared" si="63"/>
        <v>107030.0609</v>
      </c>
      <c r="BA88" s="20">
        <f t="shared" si="64"/>
        <v>254044.4944</v>
      </c>
      <c r="BB88" s="20">
        <f t="shared" si="65"/>
        <v>269290.7955</v>
      </c>
      <c r="BC88" s="20">
        <f t="shared" si="66"/>
        <v>141757.7826</v>
      </c>
      <c r="BD88" s="20">
        <f t="shared" si="67"/>
        <v>256248.0406</v>
      </c>
      <c r="BE88" s="20">
        <f t="shared" si="68"/>
        <v>203084.9296</v>
      </c>
      <c r="BF88" s="20">
        <f t="shared" si="69"/>
        <v>203411.1846</v>
      </c>
      <c r="BG88" s="20">
        <f t="shared" si="70"/>
        <v>116829.3855</v>
      </c>
      <c r="BH88" s="20">
        <f t="shared" si="71"/>
        <v>166431.5764</v>
      </c>
      <c r="BI88" s="20">
        <f t="shared" si="72"/>
        <v>275916.056</v>
      </c>
      <c r="BJ88" s="20">
        <f t="shared" si="73"/>
        <v>170209.9661</v>
      </c>
      <c r="BK88" s="20">
        <f t="shared" si="74"/>
        <v>344161.4796</v>
      </c>
      <c r="BL88" s="20">
        <f t="shared" si="75"/>
        <v>122552.4385</v>
      </c>
      <c r="BM88" s="20">
        <f t="shared" si="76"/>
        <v>200188.088</v>
      </c>
      <c r="BN88" s="20">
        <f t="shared" si="77"/>
        <v>350312.4007</v>
      </c>
      <c r="BO88" s="20">
        <f t="shared" si="78"/>
        <v>229445.0568</v>
      </c>
      <c r="BP88" s="20">
        <f t="shared" si="79"/>
        <v>140703.6816</v>
      </c>
      <c r="BQ88" s="20">
        <f t="shared" si="80"/>
        <v>195480.0832</v>
      </c>
      <c r="BR88" s="20">
        <f t="shared" si="81"/>
        <v>129354.5103</v>
      </c>
      <c r="BS88" s="20">
        <f t="shared" si="82"/>
        <v>215309.9432</v>
      </c>
      <c r="BT88" s="20">
        <f t="shared" si="83"/>
        <v>273238.9708</v>
      </c>
      <c r="BU88" s="20">
        <f t="shared" si="84"/>
        <v>270765.6745</v>
      </c>
      <c r="BV88" s="20">
        <f t="shared" si="85"/>
        <v>208489.7142</v>
      </c>
      <c r="BW88" s="20">
        <f t="shared" si="86"/>
        <v>161931.5347</v>
      </c>
      <c r="BX88" s="20">
        <f t="shared" si="87"/>
        <v>242269.4973</v>
      </c>
      <c r="BY88" s="20">
        <f t="shared" si="88"/>
        <v>210176.9259</v>
      </c>
      <c r="BZ88" s="20">
        <f t="shared" si="89"/>
        <v>227101.281</v>
      </c>
      <c r="CA88" s="20">
        <f t="shared" si="90"/>
        <v>149304.1094</v>
      </c>
      <c r="CB88" s="20">
        <f t="shared" si="91"/>
        <v>230679.7882</v>
      </c>
      <c r="CC88" s="20">
        <f t="shared" si="92"/>
        <v>97481.16601</v>
      </c>
      <c r="CD88" s="20">
        <f t="shared" si="93"/>
        <v>62445.33977</v>
      </c>
      <c r="CE88" s="20">
        <f t="shared" si="94"/>
        <v>138986.1902</v>
      </c>
      <c r="CF88" s="20">
        <f t="shared" si="95"/>
        <v>149219.737</v>
      </c>
      <c r="CG88" s="20">
        <f t="shared" si="96"/>
        <v>326096.3586</v>
      </c>
      <c r="CH88" s="20">
        <f t="shared" si="97"/>
        <v>229955.4908</v>
      </c>
      <c r="CI88" s="20">
        <f t="shared" si="98"/>
        <v>148707.3067</v>
      </c>
      <c r="CJ88" s="20">
        <f t="shared" si="99"/>
        <v>299745.366</v>
      </c>
      <c r="CK88" s="20">
        <f t="shared" si="100"/>
        <v>100557.2399</v>
      </c>
      <c r="CL88" s="20">
        <f t="shared" si="101"/>
        <v>251148.9093</v>
      </c>
      <c r="CM88" s="20">
        <f t="shared" si="102"/>
        <v>243212.9895</v>
      </c>
      <c r="CN88" s="20">
        <f t="shared" si="103"/>
        <v>553091.011</v>
      </c>
      <c r="CO88" s="20">
        <f t="shared" si="104"/>
        <v>348866.0768</v>
      </c>
      <c r="CP88" s="20">
        <f t="shared" si="105"/>
        <v>193143.102</v>
      </c>
      <c r="CQ88" s="20">
        <f t="shared" si="106"/>
        <v>248203.0556</v>
      </c>
      <c r="CR88" s="20">
        <f t="shared" si="107"/>
        <v>253204.7859</v>
      </c>
      <c r="CS88" s="20">
        <f t="shared" si="108"/>
        <v>291432.1793</v>
      </c>
      <c r="CT88" s="20">
        <f t="shared" si="109"/>
        <v>97298.52483</v>
      </c>
      <c r="CU88" s="20">
        <f t="shared" si="110"/>
        <v>133153.4725</v>
      </c>
      <c r="CV88" s="20">
        <f t="shared" si="111"/>
        <v>142718.2232</v>
      </c>
      <c r="CW88" s="20">
        <f t="shared" si="112"/>
        <v>212890.0802</v>
      </c>
      <c r="CX88" s="20">
        <f t="shared" si="113"/>
        <v>200002.7154</v>
      </c>
      <c r="CY88" s="20">
        <f t="shared" si="114"/>
        <v>270252.4452</v>
      </c>
      <c r="CZ88" s="20">
        <f t="shared" si="115"/>
        <v>208538.1634</v>
      </c>
      <c r="DA88" s="20">
        <f t="shared" si="116"/>
        <v>283232.9238</v>
      </c>
      <c r="DB88" s="20">
        <f t="shared" si="117"/>
        <v>116111.9001</v>
      </c>
      <c r="DC88" s="20">
        <f t="shared" si="118"/>
        <v>328388.847</v>
      </c>
      <c r="DD88" s="20">
        <f t="shared" si="119"/>
        <v>143429.6403</v>
      </c>
      <c r="DE88" s="20">
        <f t="shared" si="120"/>
        <v>293195.1148</v>
      </c>
      <c r="DF88" s="20">
        <f t="shared" si="121"/>
        <v>141947.9256</v>
      </c>
      <c r="DG88" s="20">
        <f t="shared" si="122"/>
        <v>301445.9914</v>
      </c>
      <c r="DH88" s="20">
        <f t="shared" si="123"/>
        <v>196458.1469</v>
      </c>
      <c r="DI88" s="20">
        <f t="shared" si="124"/>
        <v>132327.5731</v>
      </c>
      <c r="DJ88" s="20">
        <f t="shared" si="125"/>
        <v>223052.16</v>
      </c>
      <c r="DK88" s="20">
        <f t="shared" si="126"/>
        <v>128650.5651</v>
      </c>
      <c r="DL88" s="20">
        <f t="shared" si="127"/>
        <v>358300.3526</v>
      </c>
      <c r="DM88" s="20">
        <f t="shared" si="128"/>
        <v>245703.2992</v>
      </c>
      <c r="DN88" s="20">
        <f t="shared" si="129"/>
        <v>262694.0132</v>
      </c>
      <c r="DO88" s="20">
        <f t="shared" si="130"/>
        <v>186786.3155</v>
      </c>
      <c r="DP88" s="20">
        <f t="shared" si="131"/>
        <v>140693.5431</v>
      </c>
      <c r="DQ88" s="20">
        <f t="shared" si="132"/>
        <v>252439.6703</v>
      </c>
      <c r="DR88" s="20">
        <f t="shared" si="133"/>
        <v>127298.6755</v>
      </c>
      <c r="DS88" s="20">
        <f t="shared" si="134"/>
        <v>197605.5833</v>
      </c>
      <c r="DT88" s="20">
        <f t="shared" si="135"/>
        <v>182375.3837</v>
      </c>
      <c r="DU88" s="20">
        <f t="shared" si="136"/>
        <v>216022.9436</v>
      </c>
      <c r="DV88" s="20">
        <f t="shared" si="137"/>
        <v>236758.3076</v>
      </c>
      <c r="DW88" s="20">
        <f t="shared" si="138"/>
        <v>264091.1573</v>
      </c>
      <c r="DX88" s="20">
        <f t="shared" si="139"/>
        <v>281059.0955</v>
      </c>
      <c r="DY88" s="20">
        <f t="shared" si="140"/>
        <v>203211.9642</v>
      </c>
      <c r="DZ88" s="20">
        <f t="shared" si="141"/>
        <v>263546.8759</v>
      </c>
      <c r="EA88" s="20">
        <f t="shared" si="142"/>
        <v>90010.08839</v>
      </c>
      <c r="EB88" s="20">
        <f t="shared" si="143"/>
        <v>272709.8833</v>
      </c>
      <c r="EC88" s="20">
        <f t="shared" si="144"/>
        <v>159625.9016</v>
      </c>
      <c r="ED88" s="20">
        <f t="shared" si="145"/>
        <v>502418.24</v>
      </c>
      <c r="EE88" s="20">
        <f t="shared" si="146"/>
        <v>163122.705</v>
      </c>
      <c r="EF88" s="20">
        <f t="shared" si="147"/>
        <v>164507.3053</v>
      </c>
      <c r="EG88" s="20">
        <f t="shared" si="148"/>
        <v>338429.8826</v>
      </c>
      <c r="EH88" s="20">
        <f t="shared" si="149"/>
        <v>155733.8443</v>
      </c>
      <c r="EI88" s="20">
        <f t="shared" si="150"/>
        <v>218206.3511</v>
      </c>
      <c r="EJ88" s="20">
        <f t="shared" si="151"/>
        <v>168715.8684</v>
      </c>
      <c r="EK88" s="20">
        <f t="shared" si="152"/>
        <v>120232.8696</v>
      </c>
      <c r="EL88" s="20">
        <f t="shared" si="153"/>
        <v>181125.2696</v>
      </c>
      <c r="EM88" s="20">
        <f t="shared" si="154"/>
        <v>270042.7478</v>
      </c>
      <c r="EN88" s="20">
        <f t="shared" si="155"/>
        <v>190497.6752</v>
      </c>
      <c r="EO88" s="20">
        <f t="shared" si="156"/>
        <v>149684.0777</v>
      </c>
      <c r="EP88" s="20">
        <f t="shared" si="157"/>
        <v>327300.0036</v>
      </c>
      <c r="EQ88" s="20">
        <f t="shared" si="158"/>
        <v>150439.1705</v>
      </c>
      <c r="ER88" s="20">
        <f t="shared" si="159"/>
        <v>164598.8021</v>
      </c>
      <c r="ES88" s="20">
        <f t="shared" si="160"/>
        <v>297282.321</v>
      </c>
      <c r="ET88" s="20">
        <f t="shared" si="161"/>
        <v>318930.4797</v>
      </c>
      <c r="EU88" s="20">
        <f t="shared" si="162"/>
        <v>139975.7782</v>
      </c>
      <c r="EV88" s="20">
        <f t="shared" si="163"/>
        <v>115435.3416</v>
      </c>
      <c r="EW88" s="20">
        <f t="shared" si="164"/>
        <v>284192.6586</v>
      </c>
      <c r="EX88" s="20">
        <f t="shared" si="165"/>
        <v>218452.8363</v>
      </c>
      <c r="EY88" s="20">
        <f t="shared" si="166"/>
        <v>232345.8762</v>
      </c>
      <c r="EZ88" s="20">
        <f t="shared" si="167"/>
        <v>175154.3169</v>
      </c>
      <c r="FA88" s="20">
        <f t="shared" si="168"/>
        <v>684941.6589</v>
      </c>
      <c r="FB88" s="20">
        <f t="shared" si="169"/>
        <v>130830.1294</v>
      </c>
      <c r="FC88" s="20">
        <f t="shared" si="170"/>
        <v>129403.8179</v>
      </c>
      <c r="FD88" s="20">
        <f t="shared" si="171"/>
        <v>296112.2528</v>
      </c>
      <c r="FE88" s="20">
        <f t="shared" si="172"/>
        <v>196461.7289</v>
      </c>
      <c r="FF88" s="20">
        <f t="shared" si="173"/>
        <v>225711.4902</v>
      </c>
      <c r="FG88" s="20">
        <f t="shared" si="174"/>
        <v>198686.5633</v>
      </c>
      <c r="FH88" s="20">
        <f t="shared" si="175"/>
        <v>182323.7711</v>
      </c>
      <c r="FI88" s="20">
        <f t="shared" si="176"/>
        <v>214374.334</v>
      </c>
      <c r="FJ88" s="20">
        <f t="shared" si="177"/>
        <v>170794.286</v>
      </c>
      <c r="FK88" s="20">
        <f t="shared" si="178"/>
        <v>291303.7414</v>
      </c>
      <c r="FL88" s="20">
        <f t="shared" si="179"/>
        <v>232963.5409</v>
      </c>
      <c r="FM88" s="20">
        <f t="shared" si="180"/>
        <v>236269.2796</v>
      </c>
      <c r="FN88" s="20">
        <f t="shared" si="181"/>
        <v>114677.6515</v>
      </c>
      <c r="FO88" s="20">
        <f t="shared" si="182"/>
        <v>198972.7959</v>
      </c>
      <c r="FP88" s="20">
        <f t="shared" si="183"/>
        <v>249043.0644</v>
      </c>
      <c r="FQ88" s="20">
        <f t="shared" si="184"/>
        <v>343465.4781</v>
      </c>
      <c r="FR88" s="20">
        <f t="shared" si="185"/>
        <v>226726.9545</v>
      </c>
      <c r="FS88" s="20">
        <f t="shared" si="186"/>
        <v>223502.3234</v>
      </c>
      <c r="FT88" s="20">
        <f t="shared" si="187"/>
        <v>46144.71203</v>
      </c>
      <c r="FU88" s="20">
        <f t="shared" si="188"/>
        <v>254414.8104</v>
      </c>
      <c r="FV88" s="20">
        <f t="shared" si="189"/>
        <v>144117.098</v>
      </c>
      <c r="FW88" s="20">
        <f t="shared" si="190"/>
        <v>295369.0174</v>
      </c>
      <c r="FX88" s="20">
        <f t="shared" si="191"/>
        <v>74775.78372</v>
      </c>
      <c r="FY88" s="20">
        <f t="shared" si="192"/>
        <v>128182.995</v>
      </c>
      <c r="FZ88" s="20">
        <f t="shared" si="193"/>
        <v>183626.2528</v>
      </c>
      <c r="GA88" s="20">
        <f t="shared" si="194"/>
        <v>131763.9541</v>
      </c>
      <c r="GB88" s="20">
        <f t="shared" si="195"/>
        <v>78850.76922</v>
      </c>
      <c r="GC88" s="20">
        <f t="shared" si="196"/>
        <v>216781.894</v>
      </c>
      <c r="GD88" s="20">
        <f t="shared" si="197"/>
        <v>211691.3645</v>
      </c>
      <c r="GE88" s="20">
        <f t="shared" si="198"/>
        <v>235491.702</v>
      </c>
      <c r="GF88" s="20">
        <f t="shared" si="199"/>
        <v>146633.0569</v>
      </c>
      <c r="GG88" s="20">
        <f t="shared" si="200"/>
        <v>165026.8838</v>
      </c>
      <c r="GH88" s="20">
        <f t="shared" si="201"/>
        <v>173008.4006</v>
      </c>
      <c r="GI88" s="20">
        <f t="shared" si="202"/>
        <v>278066.8327</v>
      </c>
      <c r="GJ88" s="20">
        <f t="shared" si="203"/>
        <v>221415.9981</v>
      </c>
      <c r="GK88" s="20">
        <f t="shared" si="204"/>
        <v>117536.5949</v>
      </c>
      <c r="GL88" s="20">
        <f t="shared" si="205"/>
        <v>382849.9356</v>
      </c>
      <c r="GM88" s="20">
        <f t="shared" si="206"/>
        <v>198250.3794</v>
      </c>
      <c r="GN88" s="20">
        <f t="shared" si="207"/>
        <v>294522.5053</v>
      </c>
      <c r="GO88" s="20">
        <f t="shared" si="208"/>
        <v>236765.7962</v>
      </c>
      <c r="GP88" s="20">
        <f t="shared" si="209"/>
        <v>126267.8954</v>
      </c>
      <c r="GQ88" s="20">
        <f t="shared" si="210"/>
        <v>229847.5546</v>
      </c>
      <c r="GR88" s="20">
        <f t="shared" si="211"/>
        <v>251037.1525</v>
      </c>
      <c r="GS88" s="20">
        <f t="shared" si="212"/>
        <v>347393.3353</v>
      </c>
      <c r="GU88" s="20">
        <f t="shared" ref="GU88:OL88" si="218">B88/POWER(1+$B$31,8)</f>
        <v>215756.9356</v>
      </c>
      <c r="GV88" s="20">
        <f t="shared" si="218"/>
        <v>235331.6479</v>
      </c>
      <c r="GW88" s="20">
        <f t="shared" si="218"/>
        <v>74945.55277</v>
      </c>
      <c r="GX88" s="20">
        <f t="shared" si="218"/>
        <v>203972.3727</v>
      </c>
      <c r="GY88" s="20">
        <f t="shared" si="218"/>
        <v>174863.1606</v>
      </c>
      <c r="GZ88" s="20">
        <f t="shared" si="218"/>
        <v>181665.9084</v>
      </c>
      <c r="HA88" s="20">
        <f t="shared" si="218"/>
        <v>117775.8356</v>
      </c>
      <c r="HB88" s="20">
        <f t="shared" si="218"/>
        <v>205912.482</v>
      </c>
      <c r="HC88" s="20">
        <f t="shared" si="218"/>
        <v>142779.3356</v>
      </c>
      <c r="HD88" s="20">
        <f t="shared" si="218"/>
        <v>179569.0668</v>
      </c>
      <c r="HE88" s="20">
        <f t="shared" si="218"/>
        <v>269799.0251</v>
      </c>
      <c r="HF88" s="20">
        <f t="shared" si="218"/>
        <v>168068.0474</v>
      </c>
      <c r="HG88" s="20">
        <f t="shared" si="218"/>
        <v>131745.2854</v>
      </c>
      <c r="HH88" s="20">
        <f t="shared" si="218"/>
        <v>82705.36011</v>
      </c>
      <c r="HI88" s="20">
        <f t="shared" si="218"/>
        <v>155396.2592</v>
      </c>
      <c r="HJ88" s="20">
        <f t="shared" si="218"/>
        <v>229052.1723</v>
      </c>
      <c r="HK88" s="20">
        <f t="shared" si="218"/>
        <v>131625.7248</v>
      </c>
      <c r="HL88" s="20">
        <f t="shared" si="218"/>
        <v>156122.3056</v>
      </c>
      <c r="HM88" s="20">
        <f t="shared" si="218"/>
        <v>196780.2579</v>
      </c>
      <c r="HN88" s="20">
        <f t="shared" si="218"/>
        <v>157681.2847</v>
      </c>
      <c r="HO88" s="20">
        <f t="shared" si="218"/>
        <v>150823.259</v>
      </c>
      <c r="HP88" s="20">
        <f t="shared" si="218"/>
        <v>95576.90995</v>
      </c>
      <c r="HQ88" s="20">
        <f t="shared" si="218"/>
        <v>181343.0774</v>
      </c>
      <c r="HR88" s="20">
        <f t="shared" si="218"/>
        <v>132389.5966</v>
      </c>
      <c r="HS88" s="20">
        <f t="shared" si="218"/>
        <v>73299.7258</v>
      </c>
      <c r="HT88" s="20">
        <f t="shared" si="218"/>
        <v>177473.0749</v>
      </c>
      <c r="HU88" s="20">
        <f t="shared" si="218"/>
        <v>93226.68982</v>
      </c>
      <c r="HV88" s="20">
        <f t="shared" si="218"/>
        <v>145388.2411</v>
      </c>
      <c r="HW88" s="20">
        <f t="shared" si="218"/>
        <v>173398.1959</v>
      </c>
      <c r="HX88" s="20">
        <f t="shared" si="218"/>
        <v>81237.15545</v>
      </c>
      <c r="HY88" s="20">
        <f t="shared" si="218"/>
        <v>366493.5703</v>
      </c>
      <c r="HZ88" s="20">
        <f t="shared" si="218"/>
        <v>176809.3391</v>
      </c>
      <c r="IA88" s="20">
        <f t="shared" si="218"/>
        <v>176809.1758</v>
      </c>
      <c r="IB88" s="20">
        <f t="shared" si="218"/>
        <v>130946.9815</v>
      </c>
      <c r="IC88" s="20">
        <f t="shared" si="218"/>
        <v>277722.8361</v>
      </c>
      <c r="ID88" s="20">
        <f t="shared" si="218"/>
        <v>268113.1888</v>
      </c>
      <c r="IE88" s="20">
        <f t="shared" si="218"/>
        <v>228903.4033</v>
      </c>
      <c r="IF88" s="20">
        <f t="shared" si="218"/>
        <v>157022.6778</v>
      </c>
      <c r="IG88" s="20">
        <f t="shared" si="218"/>
        <v>132465.8349</v>
      </c>
      <c r="IH88" s="20">
        <f t="shared" si="218"/>
        <v>246755.2317</v>
      </c>
      <c r="II88" s="20">
        <f t="shared" si="218"/>
        <v>253165.6106</v>
      </c>
      <c r="IJ88" s="20">
        <f t="shared" si="218"/>
        <v>144677.5738</v>
      </c>
      <c r="IK88" s="20">
        <f t="shared" si="218"/>
        <v>149241.5066</v>
      </c>
      <c r="IL88" s="20">
        <f t="shared" si="218"/>
        <v>290504.1927</v>
      </c>
      <c r="IM88" s="20">
        <f t="shared" si="218"/>
        <v>132657.2263</v>
      </c>
      <c r="IN88" s="20">
        <f t="shared" si="218"/>
        <v>158986.3103</v>
      </c>
      <c r="IO88" s="20">
        <f t="shared" si="218"/>
        <v>196999.2486</v>
      </c>
      <c r="IP88" s="20">
        <f t="shared" si="218"/>
        <v>195935.6999</v>
      </c>
      <c r="IQ88" s="20">
        <f t="shared" si="218"/>
        <v>137491.444</v>
      </c>
      <c r="IR88" s="20">
        <f t="shared" si="218"/>
        <v>154277.7077</v>
      </c>
      <c r="IS88" s="20">
        <f t="shared" si="218"/>
        <v>84490.51843</v>
      </c>
      <c r="IT88" s="20">
        <f t="shared" si="218"/>
        <v>200545.0698</v>
      </c>
      <c r="IU88" s="20">
        <f t="shared" si="218"/>
        <v>212580.6407</v>
      </c>
      <c r="IV88" s="20">
        <f t="shared" si="218"/>
        <v>111904.9026</v>
      </c>
      <c r="IW88" s="20">
        <f t="shared" si="218"/>
        <v>202284.5695</v>
      </c>
      <c r="IX88" s="20">
        <f t="shared" si="218"/>
        <v>160317.1188</v>
      </c>
      <c r="IY88" s="20">
        <f t="shared" si="218"/>
        <v>160574.6675</v>
      </c>
      <c r="IZ88" s="20">
        <f t="shared" si="218"/>
        <v>92226.19572</v>
      </c>
      <c r="JA88" s="20">
        <f t="shared" si="218"/>
        <v>131382.6233</v>
      </c>
      <c r="JB88" s="20">
        <f t="shared" si="218"/>
        <v>217810.6825</v>
      </c>
      <c r="JC88" s="20">
        <f t="shared" si="218"/>
        <v>134365.319</v>
      </c>
      <c r="JD88" s="20">
        <f t="shared" si="218"/>
        <v>271684.2501</v>
      </c>
      <c r="JE88" s="20">
        <f t="shared" si="218"/>
        <v>96744.02665</v>
      </c>
      <c r="JF88" s="20">
        <f t="shared" si="218"/>
        <v>158030.3253</v>
      </c>
      <c r="JG88" s="20">
        <f t="shared" si="218"/>
        <v>276539.844</v>
      </c>
      <c r="JH88" s="20">
        <f t="shared" si="218"/>
        <v>181126.0466</v>
      </c>
      <c r="JI88" s="20">
        <f t="shared" si="218"/>
        <v>111072.7856</v>
      </c>
      <c r="JJ88" s="20">
        <f t="shared" si="218"/>
        <v>154313.7828</v>
      </c>
      <c r="JK88" s="20">
        <f t="shared" si="218"/>
        <v>102113.6449</v>
      </c>
      <c r="JL88" s="20">
        <f t="shared" si="218"/>
        <v>169967.6574</v>
      </c>
      <c r="JM88" s="20">
        <f t="shared" si="218"/>
        <v>215697.3667</v>
      </c>
      <c r="JN88" s="20">
        <f t="shared" si="218"/>
        <v>213744.9238</v>
      </c>
      <c r="JO88" s="20">
        <f t="shared" si="218"/>
        <v>164583.7057</v>
      </c>
      <c r="JP88" s="20">
        <f t="shared" si="218"/>
        <v>127830.2488</v>
      </c>
      <c r="JQ88" s="20">
        <f t="shared" si="218"/>
        <v>191249.7784</v>
      </c>
      <c r="JR88" s="20">
        <f t="shared" si="218"/>
        <v>165915.6062</v>
      </c>
      <c r="JS88" s="20">
        <f t="shared" si="218"/>
        <v>179275.8483</v>
      </c>
      <c r="JT88" s="20">
        <f t="shared" si="218"/>
        <v>117862.0427</v>
      </c>
      <c r="JU88" s="20">
        <f t="shared" si="218"/>
        <v>182100.755</v>
      </c>
      <c r="JV88" s="20">
        <f t="shared" si="218"/>
        <v>76952.53262</v>
      </c>
      <c r="JW88" s="20">
        <f t="shared" si="218"/>
        <v>49294.92785</v>
      </c>
      <c r="JX88" s="20">
        <f t="shared" si="218"/>
        <v>109716.982</v>
      </c>
      <c r="JY88" s="20">
        <f t="shared" si="218"/>
        <v>117795.4383</v>
      </c>
      <c r="JZ88" s="20">
        <f t="shared" si="218"/>
        <v>257423.4767</v>
      </c>
      <c r="KA88" s="20">
        <f t="shared" si="218"/>
        <v>181528.9879</v>
      </c>
      <c r="KB88" s="20">
        <f t="shared" si="218"/>
        <v>117390.9211</v>
      </c>
      <c r="KC88" s="20">
        <f t="shared" si="218"/>
        <v>236621.7599</v>
      </c>
      <c r="KD88" s="20">
        <f t="shared" si="218"/>
        <v>79380.81379</v>
      </c>
      <c r="KE88" s="20">
        <f t="shared" si="218"/>
        <v>198259.2682</v>
      </c>
      <c r="KF88" s="20">
        <f t="shared" si="218"/>
        <v>191994.5798</v>
      </c>
      <c r="KG88" s="20">
        <f t="shared" si="218"/>
        <v>436615.1515</v>
      </c>
      <c r="KH88" s="20">
        <f t="shared" si="218"/>
        <v>275398.1026</v>
      </c>
      <c r="KI88" s="20">
        <f t="shared" si="218"/>
        <v>152468.9483</v>
      </c>
      <c r="KJ88" s="20">
        <f t="shared" si="218"/>
        <v>195933.7841</v>
      </c>
      <c r="KK88" s="20">
        <f t="shared" si="218"/>
        <v>199882.1962</v>
      </c>
      <c r="KL88" s="20">
        <f t="shared" si="218"/>
        <v>230059.2535</v>
      </c>
      <c r="KM88" s="20">
        <f t="shared" si="218"/>
        <v>76808.35398</v>
      </c>
      <c r="KN88" s="20">
        <f t="shared" si="218"/>
        <v>105112.5807</v>
      </c>
      <c r="KO88" s="20">
        <f t="shared" si="218"/>
        <v>112663.0833</v>
      </c>
      <c r="KP88" s="20">
        <f t="shared" si="218"/>
        <v>168057.3952</v>
      </c>
      <c r="KQ88" s="20">
        <f t="shared" si="218"/>
        <v>157883.9904</v>
      </c>
      <c r="KR88" s="20">
        <f t="shared" si="218"/>
        <v>213339.7758</v>
      </c>
      <c r="KS88" s="20">
        <f t="shared" si="218"/>
        <v>164621.9519</v>
      </c>
      <c r="KT88" s="20">
        <f t="shared" si="218"/>
        <v>223586.6855</v>
      </c>
      <c r="KU88" s="20">
        <f t="shared" si="218"/>
        <v>91659.80615</v>
      </c>
      <c r="KV88" s="20">
        <f t="shared" si="218"/>
        <v>259233.1883</v>
      </c>
      <c r="KW88" s="20">
        <f t="shared" si="218"/>
        <v>113224.6825</v>
      </c>
      <c r="KX88" s="20">
        <f t="shared" si="218"/>
        <v>231450.9311</v>
      </c>
      <c r="KY88" s="20">
        <f t="shared" si="218"/>
        <v>112055.0033</v>
      </c>
      <c r="KZ88" s="20">
        <f t="shared" si="218"/>
        <v>237964.2492</v>
      </c>
      <c r="LA88" s="20">
        <f t="shared" si="218"/>
        <v>155085.8753</v>
      </c>
      <c r="LB88" s="20">
        <f t="shared" si="218"/>
        <v>104460.6082</v>
      </c>
      <c r="LC88" s="20">
        <f t="shared" si="218"/>
        <v>176079.4349</v>
      </c>
      <c r="LD88" s="20">
        <f t="shared" si="218"/>
        <v>101557.9441</v>
      </c>
      <c r="LE88" s="20">
        <f t="shared" si="218"/>
        <v>282845.607</v>
      </c>
      <c r="LF88" s="20">
        <f t="shared" si="218"/>
        <v>193960.4533</v>
      </c>
      <c r="LG88" s="20">
        <f t="shared" si="218"/>
        <v>207373.0798</v>
      </c>
      <c r="LH88" s="20">
        <f t="shared" si="218"/>
        <v>147450.8423</v>
      </c>
      <c r="LI88" s="20">
        <f t="shared" si="218"/>
        <v>111064.7821</v>
      </c>
      <c r="LJ88" s="20">
        <f t="shared" si="218"/>
        <v>199278.2069</v>
      </c>
      <c r="LK88" s="20">
        <f t="shared" si="218"/>
        <v>100490.7499</v>
      </c>
      <c r="LL88" s="20">
        <f t="shared" si="218"/>
        <v>155991.6722</v>
      </c>
      <c r="LM88" s="20">
        <f t="shared" si="218"/>
        <v>143968.812</v>
      </c>
      <c r="LN88" s="20">
        <f t="shared" si="218"/>
        <v>170530.5065</v>
      </c>
      <c r="LO88" s="20">
        <f t="shared" si="218"/>
        <v>186899.1943</v>
      </c>
      <c r="LP88" s="20">
        <f t="shared" si="218"/>
        <v>208475.9983</v>
      </c>
      <c r="LQ88" s="20">
        <f t="shared" si="218"/>
        <v>221870.6454</v>
      </c>
      <c r="LR88" s="20">
        <f t="shared" si="218"/>
        <v>160417.4011</v>
      </c>
      <c r="LS88" s="20">
        <f t="shared" si="218"/>
        <v>208046.3375</v>
      </c>
      <c r="LT88" s="20">
        <f t="shared" si="218"/>
        <v>71054.79496</v>
      </c>
      <c r="LU88" s="20">
        <f t="shared" si="218"/>
        <v>215279.7002</v>
      </c>
      <c r="LV88" s="20">
        <f t="shared" si="218"/>
        <v>126010.1607</v>
      </c>
      <c r="LW88" s="20">
        <f t="shared" si="218"/>
        <v>396613.5981</v>
      </c>
      <c r="LX88" s="20">
        <f t="shared" si="218"/>
        <v>128770.5697</v>
      </c>
      <c r="LY88" s="20">
        <f t="shared" si="218"/>
        <v>129863.5859</v>
      </c>
      <c r="LZ88" s="20">
        <f t="shared" si="218"/>
        <v>267159.6745</v>
      </c>
      <c r="MA88" s="20">
        <f t="shared" si="218"/>
        <v>122937.7348</v>
      </c>
      <c r="MB88" s="20">
        <f t="shared" si="218"/>
        <v>172254.1085</v>
      </c>
      <c r="MC88" s="20">
        <f t="shared" si="218"/>
        <v>133185.8645</v>
      </c>
      <c r="MD88" s="20">
        <f t="shared" si="218"/>
        <v>94912.93751</v>
      </c>
      <c r="ME88" s="20">
        <f t="shared" si="218"/>
        <v>142981.9604</v>
      </c>
      <c r="MF88" s="20">
        <f t="shared" si="218"/>
        <v>213174.2388</v>
      </c>
      <c r="MG88" s="20">
        <f t="shared" si="218"/>
        <v>150380.6239</v>
      </c>
      <c r="MH88" s="20">
        <f t="shared" si="218"/>
        <v>118161.9932</v>
      </c>
      <c r="MI88" s="20">
        <f t="shared" si="218"/>
        <v>258373.6452</v>
      </c>
      <c r="MJ88" s="20">
        <f t="shared" si="218"/>
        <v>118758.0704</v>
      </c>
      <c r="MK88" s="20">
        <f t="shared" si="218"/>
        <v>129935.8144</v>
      </c>
      <c r="ML88" s="20">
        <f t="shared" si="218"/>
        <v>234677.4094</v>
      </c>
      <c r="MM88" s="20">
        <f t="shared" si="218"/>
        <v>251766.6658</v>
      </c>
      <c r="MN88" s="20">
        <f t="shared" si="218"/>
        <v>110498.1719</v>
      </c>
      <c r="MO88" s="20">
        <f t="shared" si="218"/>
        <v>91125.72462</v>
      </c>
      <c r="MP88" s="20">
        <f t="shared" si="218"/>
        <v>224344.309</v>
      </c>
      <c r="MQ88" s="20">
        <f t="shared" si="218"/>
        <v>172448.6863</v>
      </c>
      <c r="MR88" s="20">
        <f t="shared" si="218"/>
        <v>183415.9802</v>
      </c>
      <c r="MS88" s="20">
        <f t="shared" si="218"/>
        <v>138268.4352</v>
      </c>
      <c r="MT88" s="20">
        <f t="shared" si="218"/>
        <v>540699.2705</v>
      </c>
      <c r="MU88" s="20">
        <f t="shared" si="218"/>
        <v>103278.5123</v>
      </c>
      <c r="MV88" s="20">
        <f t="shared" si="218"/>
        <v>102152.5688</v>
      </c>
      <c r="MW88" s="20">
        <f t="shared" si="218"/>
        <v>233753.7467</v>
      </c>
      <c r="MX88" s="20">
        <f t="shared" si="218"/>
        <v>155088.703</v>
      </c>
      <c r="MY88" s="20">
        <f t="shared" si="218"/>
        <v>178178.7347</v>
      </c>
      <c r="MZ88" s="20">
        <f t="shared" si="218"/>
        <v>156845.0078</v>
      </c>
      <c r="NA88" s="20">
        <f t="shared" si="218"/>
        <v>143928.0685</v>
      </c>
      <c r="NB88" s="20">
        <f t="shared" si="218"/>
        <v>169229.0789</v>
      </c>
      <c r="NC88" s="20">
        <f t="shared" si="218"/>
        <v>134826.5866</v>
      </c>
      <c r="ND88" s="20">
        <f t="shared" si="218"/>
        <v>229957.8635</v>
      </c>
      <c r="NE88" s="20">
        <f t="shared" si="218"/>
        <v>183903.5704</v>
      </c>
      <c r="NF88" s="20">
        <f t="shared" si="218"/>
        <v>186513.1511</v>
      </c>
      <c r="NG88" s="20">
        <f t="shared" si="218"/>
        <v>90527.59707</v>
      </c>
      <c r="NH88" s="20">
        <f t="shared" si="218"/>
        <v>157070.9624</v>
      </c>
      <c r="NI88" s="20">
        <f t="shared" si="218"/>
        <v>196596.8948</v>
      </c>
      <c r="NJ88" s="20">
        <f t="shared" si="218"/>
        <v>271134.8201</v>
      </c>
      <c r="NK88" s="20">
        <f t="shared" si="218"/>
        <v>178980.3515</v>
      </c>
      <c r="NL88" s="20">
        <f t="shared" si="218"/>
        <v>176434.798</v>
      </c>
      <c r="NM88" s="20">
        <f t="shared" si="218"/>
        <v>36427.06179</v>
      </c>
      <c r="NN88" s="20">
        <f t="shared" si="218"/>
        <v>200837.4007</v>
      </c>
      <c r="NO88" s="20">
        <f t="shared" si="218"/>
        <v>113767.368</v>
      </c>
      <c r="NP88" s="20">
        <f t="shared" si="218"/>
        <v>233167.0299</v>
      </c>
      <c r="NQ88" s="20">
        <f t="shared" si="218"/>
        <v>59028.69417</v>
      </c>
      <c r="NR88" s="20">
        <f t="shared" si="218"/>
        <v>101188.8399</v>
      </c>
      <c r="NS88" s="20">
        <f t="shared" si="218"/>
        <v>144956.2596</v>
      </c>
      <c r="NT88" s="20">
        <f t="shared" si="218"/>
        <v>104015.6821</v>
      </c>
      <c r="NU88" s="20">
        <f t="shared" si="218"/>
        <v>62245.52536</v>
      </c>
      <c r="NV88" s="20">
        <f t="shared" si="218"/>
        <v>171129.629</v>
      </c>
      <c r="NW88" s="20">
        <f t="shared" si="218"/>
        <v>167111.118</v>
      </c>
      <c r="NX88" s="20">
        <f t="shared" si="218"/>
        <v>185899.3241</v>
      </c>
      <c r="NY88" s="20">
        <f t="shared" si="218"/>
        <v>115753.4891</v>
      </c>
      <c r="NZ88" s="20">
        <f t="shared" si="218"/>
        <v>130273.7459</v>
      </c>
      <c r="OA88" s="20">
        <f t="shared" si="218"/>
        <v>136574.4291</v>
      </c>
      <c r="OB88" s="20">
        <f t="shared" si="218"/>
        <v>219508.5255</v>
      </c>
      <c r="OC88" s="20">
        <f t="shared" si="218"/>
        <v>174787.8335</v>
      </c>
      <c r="OD88" s="20">
        <f t="shared" si="218"/>
        <v>92784.47339</v>
      </c>
      <c r="OE88" s="20">
        <f t="shared" si="218"/>
        <v>302225.2745</v>
      </c>
      <c r="OF88" s="20">
        <f t="shared" si="218"/>
        <v>156500.6802</v>
      </c>
      <c r="OG88" s="20">
        <f t="shared" si="218"/>
        <v>232498.7854</v>
      </c>
      <c r="OH88" s="20">
        <f t="shared" si="218"/>
        <v>186905.1059</v>
      </c>
      <c r="OI88" s="20">
        <f t="shared" si="218"/>
        <v>99677.04263</v>
      </c>
      <c r="OJ88" s="20">
        <f t="shared" si="218"/>
        <v>181443.7821</v>
      </c>
      <c r="OK88" s="20">
        <f t="shared" si="218"/>
        <v>198171.0463</v>
      </c>
      <c r="OL88" s="20">
        <f t="shared" si="218"/>
        <v>274235.5068</v>
      </c>
    </row>
    <row r="89" ht="15.75" customHeight="1">
      <c r="A89" s="10">
        <v>2034.0</v>
      </c>
      <c r="B89" s="20">
        <f t="shared" si="13"/>
        <v>315988.693</v>
      </c>
      <c r="C89" s="20">
        <f t="shared" si="14"/>
        <v>358605.8963</v>
      </c>
      <c r="D89" s="20">
        <f t="shared" si="15"/>
        <v>110072.1629</v>
      </c>
      <c r="E89" s="20">
        <f t="shared" si="16"/>
        <v>255423.9636</v>
      </c>
      <c r="F89" s="20">
        <f t="shared" si="17"/>
        <v>236760.0975</v>
      </c>
      <c r="G89" s="20">
        <f t="shared" si="18"/>
        <v>317950.7035</v>
      </c>
      <c r="H89" s="20">
        <f t="shared" si="19"/>
        <v>181663.7386</v>
      </c>
      <c r="I89" s="20">
        <f t="shared" si="20"/>
        <v>265186.2976</v>
      </c>
      <c r="J89" s="20">
        <f t="shared" si="21"/>
        <v>183350.4738</v>
      </c>
      <c r="K89" s="20">
        <f t="shared" si="22"/>
        <v>206940.4735</v>
      </c>
      <c r="L89" s="20">
        <f t="shared" si="23"/>
        <v>363368.1502</v>
      </c>
      <c r="M89" s="20">
        <f t="shared" si="24"/>
        <v>244193.8321</v>
      </c>
      <c r="N89" s="20">
        <f t="shared" si="25"/>
        <v>188254.0905</v>
      </c>
      <c r="O89" s="20">
        <f t="shared" si="26"/>
        <v>108544.3252</v>
      </c>
      <c r="P89" s="20">
        <f t="shared" si="27"/>
        <v>226524.7203</v>
      </c>
      <c r="Q89" s="20">
        <f t="shared" si="28"/>
        <v>255554.7589</v>
      </c>
      <c r="R89" s="20">
        <f t="shared" si="29"/>
        <v>186230.6211</v>
      </c>
      <c r="S89" s="20">
        <f t="shared" si="30"/>
        <v>185660.0777</v>
      </c>
      <c r="T89" s="20">
        <f t="shared" si="31"/>
        <v>247284.8857</v>
      </c>
      <c r="U89" s="20">
        <f t="shared" si="32"/>
        <v>209194.9891</v>
      </c>
      <c r="V89" s="20">
        <f t="shared" si="33"/>
        <v>210193.6597</v>
      </c>
      <c r="W89" s="20">
        <f t="shared" si="34"/>
        <v>145898.4598</v>
      </c>
      <c r="X89" s="20">
        <f t="shared" si="35"/>
        <v>237151.2198</v>
      </c>
      <c r="Y89" s="20">
        <f t="shared" si="36"/>
        <v>188129.5266</v>
      </c>
      <c r="Z89" s="20">
        <f t="shared" si="37"/>
        <v>92003.7502</v>
      </c>
      <c r="AA89" s="20">
        <f t="shared" si="38"/>
        <v>206571.1691</v>
      </c>
      <c r="AB89" s="20">
        <f t="shared" si="39"/>
        <v>120855.8715</v>
      </c>
      <c r="AC89" s="20">
        <f t="shared" si="40"/>
        <v>183995.4302</v>
      </c>
      <c r="AD89" s="20">
        <f t="shared" si="41"/>
        <v>227184.957</v>
      </c>
      <c r="AE89" s="20">
        <f t="shared" si="42"/>
        <v>123450.4023</v>
      </c>
      <c r="AF89" s="20">
        <f t="shared" si="43"/>
        <v>507875.8506</v>
      </c>
      <c r="AG89" s="20">
        <f t="shared" si="44"/>
        <v>219951.4884</v>
      </c>
      <c r="AH89" s="20">
        <f t="shared" si="45"/>
        <v>238122.7486</v>
      </c>
      <c r="AI89" s="20">
        <f t="shared" si="46"/>
        <v>117023.9934</v>
      </c>
      <c r="AJ89" s="20">
        <f t="shared" si="47"/>
        <v>330277.7605</v>
      </c>
      <c r="AK89" s="20">
        <f t="shared" si="48"/>
        <v>408552.8805</v>
      </c>
      <c r="AL89" s="20">
        <f t="shared" si="49"/>
        <v>263884.439</v>
      </c>
      <c r="AM89" s="20">
        <f t="shared" si="50"/>
        <v>214773.552</v>
      </c>
      <c r="AN89" s="20">
        <f t="shared" si="51"/>
        <v>173481.8735</v>
      </c>
      <c r="AO89" s="20">
        <f t="shared" si="52"/>
        <v>322176.5841</v>
      </c>
      <c r="AP89" s="20">
        <f t="shared" si="53"/>
        <v>287643.9301</v>
      </c>
      <c r="AQ89" s="20">
        <f t="shared" si="54"/>
        <v>189885.6167</v>
      </c>
      <c r="AR89" s="20">
        <f t="shared" si="55"/>
        <v>185681.3357</v>
      </c>
      <c r="AS89" s="20">
        <f t="shared" si="56"/>
        <v>365244.1029</v>
      </c>
      <c r="AT89" s="20">
        <f t="shared" si="57"/>
        <v>170782.9477</v>
      </c>
      <c r="AU89" s="20">
        <f t="shared" si="58"/>
        <v>173377.363</v>
      </c>
      <c r="AV89" s="20">
        <f t="shared" si="59"/>
        <v>260859.6444</v>
      </c>
      <c r="AW89" s="20">
        <f t="shared" si="60"/>
        <v>278011.5067</v>
      </c>
      <c r="AX89" s="20">
        <f t="shared" si="61"/>
        <v>181064.71</v>
      </c>
      <c r="AY89" s="20">
        <f t="shared" si="62"/>
        <v>206766.9422</v>
      </c>
      <c r="AZ89" s="20">
        <f t="shared" si="63"/>
        <v>125879.3076</v>
      </c>
      <c r="BA89" s="20">
        <f t="shared" si="64"/>
        <v>290043.6541</v>
      </c>
      <c r="BB89" s="20">
        <f t="shared" si="65"/>
        <v>260689.4003</v>
      </c>
      <c r="BC89" s="20">
        <f t="shared" si="66"/>
        <v>133797.1251</v>
      </c>
      <c r="BD89" s="20">
        <f t="shared" si="67"/>
        <v>258513.8278</v>
      </c>
      <c r="BE89" s="20">
        <f t="shared" si="68"/>
        <v>221079.0197</v>
      </c>
      <c r="BF89" s="20">
        <f t="shared" si="69"/>
        <v>217589.4004</v>
      </c>
      <c r="BG89" s="20">
        <f t="shared" si="70"/>
        <v>103162.0141</v>
      </c>
      <c r="BH89" s="20">
        <f t="shared" si="71"/>
        <v>154920.7101</v>
      </c>
      <c r="BI89" s="20">
        <f t="shared" si="72"/>
        <v>261904.9769</v>
      </c>
      <c r="BJ89" s="20">
        <f t="shared" si="73"/>
        <v>174350.6557</v>
      </c>
      <c r="BK89" s="20">
        <f t="shared" si="74"/>
        <v>384987.5607</v>
      </c>
      <c r="BL89" s="20">
        <f t="shared" si="75"/>
        <v>128012.661</v>
      </c>
      <c r="BM89" s="20">
        <f t="shared" si="76"/>
        <v>194615.4175</v>
      </c>
      <c r="BN89" s="20">
        <f t="shared" si="77"/>
        <v>380581.9654</v>
      </c>
      <c r="BO89" s="20">
        <f t="shared" si="78"/>
        <v>228061.7266</v>
      </c>
      <c r="BP89" s="20">
        <f t="shared" si="79"/>
        <v>153156.5147</v>
      </c>
      <c r="BQ89" s="20">
        <f t="shared" si="80"/>
        <v>226933.1569</v>
      </c>
      <c r="BR89" s="20">
        <f t="shared" si="81"/>
        <v>134529.4425</v>
      </c>
      <c r="BS89" s="20">
        <f t="shared" si="82"/>
        <v>250804.2876</v>
      </c>
      <c r="BT89" s="20">
        <f t="shared" si="83"/>
        <v>259929.0799</v>
      </c>
      <c r="BU89" s="20">
        <f t="shared" si="84"/>
        <v>266731.3113</v>
      </c>
      <c r="BV89" s="20">
        <f t="shared" si="85"/>
        <v>216310.2322</v>
      </c>
      <c r="BW89" s="20">
        <f t="shared" si="86"/>
        <v>156936.2611</v>
      </c>
      <c r="BX89" s="20">
        <f t="shared" si="87"/>
        <v>256744.0351</v>
      </c>
      <c r="BY89" s="20">
        <f t="shared" si="88"/>
        <v>259674.6255</v>
      </c>
      <c r="BZ89" s="20">
        <f t="shared" si="89"/>
        <v>250731.4492</v>
      </c>
      <c r="CA89" s="20">
        <f t="shared" si="90"/>
        <v>157273.4864</v>
      </c>
      <c r="CB89" s="20">
        <f t="shared" si="91"/>
        <v>278681.4167</v>
      </c>
      <c r="CC89" s="20">
        <f t="shared" si="92"/>
        <v>106779.7552</v>
      </c>
      <c r="CD89" s="20">
        <f t="shared" si="93"/>
        <v>66582.97944</v>
      </c>
      <c r="CE89" s="20">
        <f t="shared" si="94"/>
        <v>123103.1814</v>
      </c>
      <c r="CF89" s="20">
        <f t="shared" si="95"/>
        <v>140788.1088</v>
      </c>
      <c r="CG89" s="20">
        <f t="shared" si="96"/>
        <v>326374.2865</v>
      </c>
      <c r="CH89" s="20">
        <f t="shared" si="97"/>
        <v>232895.985</v>
      </c>
      <c r="CI89" s="20">
        <f t="shared" si="98"/>
        <v>164140.6578</v>
      </c>
      <c r="CJ89" s="20">
        <f t="shared" si="99"/>
        <v>308467.0226</v>
      </c>
      <c r="CK89" s="20">
        <f t="shared" si="100"/>
        <v>110898.273</v>
      </c>
      <c r="CL89" s="20">
        <f t="shared" si="101"/>
        <v>277065.8051</v>
      </c>
      <c r="CM89" s="20">
        <f t="shared" si="102"/>
        <v>299274.1576</v>
      </c>
      <c r="CN89" s="20">
        <f t="shared" si="103"/>
        <v>506932.2921</v>
      </c>
      <c r="CO89" s="20">
        <f t="shared" si="104"/>
        <v>365108.8553</v>
      </c>
      <c r="CP89" s="20">
        <f t="shared" si="105"/>
        <v>223615.8585</v>
      </c>
      <c r="CQ89" s="20">
        <f t="shared" si="106"/>
        <v>301593.3496</v>
      </c>
      <c r="CR89" s="20">
        <f t="shared" si="107"/>
        <v>301501.1186</v>
      </c>
      <c r="CS89" s="20">
        <f t="shared" si="108"/>
        <v>352488.3805</v>
      </c>
      <c r="CT89" s="20">
        <f t="shared" si="109"/>
        <v>100515.9793</v>
      </c>
      <c r="CU89" s="20">
        <f t="shared" si="110"/>
        <v>149750.6602</v>
      </c>
      <c r="CV89" s="20">
        <f t="shared" si="111"/>
        <v>148013.9236</v>
      </c>
      <c r="CW89" s="20">
        <f t="shared" si="112"/>
        <v>223645.993</v>
      </c>
      <c r="CX89" s="20">
        <f t="shared" si="113"/>
        <v>229276.0482</v>
      </c>
      <c r="CY89" s="20">
        <f t="shared" si="114"/>
        <v>308073.7738</v>
      </c>
      <c r="CZ89" s="20">
        <f t="shared" si="115"/>
        <v>219580.3487</v>
      </c>
      <c r="DA89" s="20">
        <f t="shared" si="116"/>
        <v>298630.4018</v>
      </c>
      <c r="DB89" s="20">
        <f t="shared" si="117"/>
        <v>103198.4363</v>
      </c>
      <c r="DC89" s="20">
        <f t="shared" si="118"/>
        <v>387368.319</v>
      </c>
      <c r="DD89" s="20">
        <f t="shared" si="119"/>
        <v>143025.7544</v>
      </c>
      <c r="DE89" s="20">
        <f t="shared" si="120"/>
        <v>301206.3019</v>
      </c>
      <c r="DF89" s="20">
        <f t="shared" si="121"/>
        <v>145436.2441</v>
      </c>
      <c r="DG89" s="20">
        <f t="shared" si="122"/>
        <v>302850.1696</v>
      </c>
      <c r="DH89" s="20">
        <f t="shared" si="123"/>
        <v>218053.4876</v>
      </c>
      <c r="DI89" s="20">
        <f t="shared" si="124"/>
        <v>154653.8973</v>
      </c>
      <c r="DJ89" s="20">
        <f t="shared" si="125"/>
        <v>200390.9191</v>
      </c>
      <c r="DK89" s="20">
        <f t="shared" si="126"/>
        <v>141346.9887</v>
      </c>
      <c r="DL89" s="20">
        <f t="shared" si="127"/>
        <v>355327.0465</v>
      </c>
      <c r="DM89" s="20">
        <f t="shared" si="128"/>
        <v>267578.2463</v>
      </c>
      <c r="DN89" s="20">
        <f t="shared" si="129"/>
        <v>321297.2406</v>
      </c>
      <c r="DO89" s="20">
        <f t="shared" si="130"/>
        <v>188783.5353</v>
      </c>
      <c r="DP89" s="20">
        <f t="shared" si="131"/>
        <v>153103.3441</v>
      </c>
      <c r="DQ89" s="20">
        <f t="shared" si="132"/>
        <v>282065.2442</v>
      </c>
      <c r="DR89" s="20">
        <f t="shared" si="133"/>
        <v>137643.9793</v>
      </c>
      <c r="DS89" s="20">
        <f t="shared" si="134"/>
        <v>183132.9514</v>
      </c>
      <c r="DT89" s="20">
        <f t="shared" si="135"/>
        <v>167437.3258</v>
      </c>
      <c r="DU89" s="20">
        <f t="shared" si="136"/>
        <v>198789.9354</v>
      </c>
      <c r="DV89" s="20">
        <f t="shared" si="137"/>
        <v>224955.1125</v>
      </c>
      <c r="DW89" s="20">
        <f t="shared" si="138"/>
        <v>286723.2083</v>
      </c>
      <c r="DX89" s="20">
        <f t="shared" si="139"/>
        <v>351171.7293</v>
      </c>
      <c r="DY89" s="20">
        <f t="shared" si="140"/>
        <v>219013.0213</v>
      </c>
      <c r="DZ89" s="20">
        <f t="shared" si="141"/>
        <v>321448.9558</v>
      </c>
      <c r="EA89" s="20">
        <f t="shared" si="142"/>
        <v>95992.70721</v>
      </c>
      <c r="EB89" s="20">
        <f t="shared" si="143"/>
        <v>293732.9523</v>
      </c>
      <c r="EC89" s="20">
        <f t="shared" si="144"/>
        <v>170482.8694</v>
      </c>
      <c r="ED89" s="20">
        <f t="shared" si="145"/>
        <v>476803.086</v>
      </c>
      <c r="EE89" s="20">
        <f t="shared" si="146"/>
        <v>131846.0586</v>
      </c>
      <c r="EF89" s="20">
        <f t="shared" si="147"/>
        <v>158178.1134</v>
      </c>
      <c r="EG89" s="20">
        <f t="shared" si="148"/>
        <v>380883.2905</v>
      </c>
      <c r="EH89" s="20">
        <f t="shared" si="149"/>
        <v>143995.8626</v>
      </c>
      <c r="EI89" s="20">
        <f t="shared" si="150"/>
        <v>221041.5904</v>
      </c>
      <c r="EJ89" s="20">
        <f t="shared" si="151"/>
        <v>199720.1133</v>
      </c>
      <c r="EK89" s="20">
        <f t="shared" si="152"/>
        <v>119013.0569</v>
      </c>
      <c r="EL89" s="20">
        <f t="shared" si="153"/>
        <v>170735.0636</v>
      </c>
      <c r="EM89" s="20">
        <f t="shared" si="154"/>
        <v>306308.6239</v>
      </c>
      <c r="EN89" s="20">
        <f t="shared" si="155"/>
        <v>216523.3945</v>
      </c>
      <c r="EO89" s="20">
        <f t="shared" si="156"/>
        <v>147679.3693</v>
      </c>
      <c r="EP89" s="20">
        <f t="shared" si="157"/>
        <v>348496.2235</v>
      </c>
      <c r="EQ89" s="20">
        <f t="shared" si="158"/>
        <v>166687.6738</v>
      </c>
      <c r="ER89" s="20">
        <f t="shared" si="159"/>
        <v>181580.1417</v>
      </c>
      <c r="ES89" s="20">
        <f t="shared" si="160"/>
        <v>313493.5448</v>
      </c>
      <c r="ET89" s="20">
        <f t="shared" si="161"/>
        <v>364296.3454</v>
      </c>
      <c r="EU89" s="20">
        <f t="shared" si="162"/>
        <v>113317.192</v>
      </c>
      <c r="EV89" s="20">
        <f t="shared" si="163"/>
        <v>121762.4282</v>
      </c>
      <c r="EW89" s="20">
        <f t="shared" si="164"/>
        <v>320126.9933</v>
      </c>
      <c r="EX89" s="20">
        <f t="shared" si="165"/>
        <v>248396.7987</v>
      </c>
      <c r="EY89" s="20">
        <f t="shared" si="166"/>
        <v>228115.6326</v>
      </c>
      <c r="EZ89" s="20">
        <f t="shared" si="167"/>
        <v>181872.0835</v>
      </c>
      <c r="FA89" s="20">
        <f t="shared" si="168"/>
        <v>594319.4102</v>
      </c>
      <c r="FB89" s="20">
        <f t="shared" si="169"/>
        <v>124188.2382</v>
      </c>
      <c r="FC89" s="20">
        <f t="shared" si="170"/>
        <v>134860.587</v>
      </c>
      <c r="FD89" s="20">
        <f t="shared" si="171"/>
        <v>225147.7831</v>
      </c>
      <c r="FE89" s="20">
        <f t="shared" si="172"/>
        <v>198363.9106</v>
      </c>
      <c r="FF89" s="20">
        <f t="shared" si="173"/>
        <v>275888.9759</v>
      </c>
      <c r="FG89" s="20">
        <f t="shared" si="174"/>
        <v>228864.3732</v>
      </c>
      <c r="FH89" s="20">
        <f t="shared" si="175"/>
        <v>179594.5451</v>
      </c>
      <c r="FI89" s="20">
        <f t="shared" si="176"/>
        <v>243912.1423</v>
      </c>
      <c r="FJ89" s="20">
        <f t="shared" si="177"/>
        <v>148446.6602</v>
      </c>
      <c r="FK89" s="20">
        <f t="shared" si="178"/>
        <v>324837.3087</v>
      </c>
      <c r="FL89" s="20">
        <f t="shared" si="179"/>
        <v>220547.7749</v>
      </c>
      <c r="FM89" s="20">
        <f t="shared" si="180"/>
        <v>291569.2829</v>
      </c>
      <c r="FN89" s="20">
        <f t="shared" si="181"/>
        <v>131085.5373</v>
      </c>
      <c r="FO89" s="20">
        <f t="shared" si="182"/>
        <v>234322.2908</v>
      </c>
      <c r="FP89" s="20">
        <f t="shared" si="183"/>
        <v>290079.8341</v>
      </c>
      <c r="FQ89" s="20">
        <f t="shared" si="184"/>
        <v>343315.7455</v>
      </c>
      <c r="FR89" s="20">
        <f t="shared" si="185"/>
        <v>173514.8868</v>
      </c>
      <c r="FS89" s="20">
        <f t="shared" si="186"/>
        <v>256413.8548</v>
      </c>
      <c r="FT89" s="20">
        <f t="shared" si="187"/>
        <v>55144.81077</v>
      </c>
      <c r="FU89" s="20">
        <f t="shared" si="188"/>
        <v>304973.7803</v>
      </c>
      <c r="FV89" s="20">
        <f t="shared" si="189"/>
        <v>180904.9169</v>
      </c>
      <c r="FW89" s="20">
        <f t="shared" si="190"/>
        <v>271016.2556</v>
      </c>
      <c r="FX89" s="20">
        <f t="shared" si="191"/>
        <v>77539.81584</v>
      </c>
      <c r="FY89" s="20">
        <f t="shared" si="192"/>
        <v>141211.7852</v>
      </c>
      <c r="FZ89" s="20">
        <f t="shared" si="193"/>
        <v>192337.5036</v>
      </c>
      <c r="GA89" s="20">
        <f t="shared" si="194"/>
        <v>147093.3202</v>
      </c>
      <c r="GB89" s="20">
        <f t="shared" si="195"/>
        <v>88836.63443</v>
      </c>
      <c r="GC89" s="20">
        <f t="shared" si="196"/>
        <v>217954.3347</v>
      </c>
      <c r="GD89" s="20">
        <f t="shared" si="197"/>
        <v>254287.5582</v>
      </c>
      <c r="GE89" s="20">
        <f t="shared" si="198"/>
        <v>249552.9158</v>
      </c>
      <c r="GF89" s="20">
        <f t="shared" si="199"/>
        <v>173495.2509</v>
      </c>
      <c r="GG89" s="20">
        <f t="shared" si="200"/>
        <v>163493.6542</v>
      </c>
      <c r="GH89" s="20">
        <f t="shared" si="201"/>
        <v>184372.6588</v>
      </c>
      <c r="GI89" s="20">
        <f t="shared" si="202"/>
        <v>337397.335</v>
      </c>
      <c r="GJ89" s="20">
        <f t="shared" si="203"/>
        <v>279096.9459</v>
      </c>
      <c r="GK89" s="20">
        <f t="shared" si="204"/>
        <v>135762.2823</v>
      </c>
      <c r="GL89" s="20">
        <f t="shared" si="205"/>
        <v>365115.0029</v>
      </c>
      <c r="GM89" s="20">
        <f t="shared" si="206"/>
        <v>234239.9881</v>
      </c>
      <c r="GN89" s="20">
        <f t="shared" si="207"/>
        <v>299140.6168</v>
      </c>
      <c r="GO89" s="20">
        <f t="shared" si="208"/>
        <v>300831.7465</v>
      </c>
      <c r="GP89" s="20">
        <f t="shared" si="209"/>
        <v>138455.2929</v>
      </c>
      <c r="GQ89" s="20">
        <f t="shared" si="210"/>
        <v>258954.2277</v>
      </c>
      <c r="GR89" s="20">
        <f t="shared" si="211"/>
        <v>240771.8271</v>
      </c>
      <c r="GS89" s="20">
        <f t="shared" si="212"/>
        <v>436280.1067</v>
      </c>
      <c r="GU89" s="20">
        <f t="shared" ref="GU89:OL89" si="219">B89/POWER(1+$B$31,9)</f>
        <v>242179.0215</v>
      </c>
      <c r="GV89" s="20">
        <f t="shared" si="219"/>
        <v>274841.5592</v>
      </c>
      <c r="GW89" s="20">
        <f t="shared" si="219"/>
        <v>84361.14745</v>
      </c>
      <c r="GX89" s="20">
        <f t="shared" si="219"/>
        <v>195761.1996</v>
      </c>
      <c r="GY89" s="20">
        <f t="shared" si="219"/>
        <v>181456.9003</v>
      </c>
      <c r="GZ89" s="20">
        <f t="shared" si="219"/>
        <v>243682.7392</v>
      </c>
      <c r="HA89" s="20">
        <f t="shared" si="219"/>
        <v>139230.1289</v>
      </c>
      <c r="HB89" s="20">
        <f t="shared" si="219"/>
        <v>203243.2157</v>
      </c>
      <c r="HC89" s="20">
        <f t="shared" si="219"/>
        <v>140522.871</v>
      </c>
      <c r="HD89" s="20">
        <f t="shared" si="219"/>
        <v>158602.6415</v>
      </c>
      <c r="HE89" s="20">
        <f t="shared" si="219"/>
        <v>278491.4303</v>
      </c>
      <c r="HF89" s="20">
        <f t="shared" si="219"/>
        <v>187154.2388</v>
      </c>
      <c r="HG89" s="20">
        <f t="shared" si="219"/>
        <v>144281.0849</v>
      </c>
      <c r="HH89" s="20">
        <f t="shared" si="219"/>
        <v>83190.18702</v>
      </c>
      <c r="HI89" s="20">
        <f t="shared" si="219"/>
        <v>173612.3359</v>
      </c>
      <c r="HJ89" s="20">
        <f t="shared" si="219"/>
        <v>195861.4432</v>
      </c>
      <c r="HK89" s="20">
        <f t="shared" si="219"/>
        <v>142730.2641</v>
      </c>
      <c r="HL89" s="20">
        <f t="shared" si="219"/>
        <v>142292.99</v>
      </c>
      <c r="HM89" s="20">
        <f t="shared" si="219"/>
        <v>189523.2741</v>
      </c>
      <c r="HN89" s="20">
        <f t="shared" si="219"/>
        <v>160330.5399</v>
      </c>
      <c r="HO89" s="20">
        <f t="shared" si="219"/>
        <v>161095.9378</v>
      </c>
      <c r="HP89" s="20">
        <f t="shared" si="219"/>
        <v>111819.0209</v>
      </c>
      <c r="HQ89" s="20">
        <f t="shared" si="219"/>
        <v>181756.663</v>
      </c>
      <c r="HR89" s="20">
        <f t="shared" si="219"/>
        <v>144185.6171</v>
      </c>
      <c r="HS89" s="20">
        <f t="shared" si="219"/>
        <v>70513.21359</v>
      </c>
      <c r="HT89" s="20">
        <f t="shared" si="219"/>
        <v>158319.6004</v>
      </c>
      <c r="HU89" s="20">
        <f t="shared" si="219"/>
        <v>92625.96211</v>
      </c>
      <c r="HV89" s="20">
        <f t="shared" si="219"/>
        <v>141017.1764</v>
      </c>
      <c r="HW89" s="20">
        <f t="shared" si="219"/>
        <v>174118.3524</v>
      </c>
      <c r="HX89" s="20">
        <f t="shared" si="219"/>
        <v>94614.45393</v>
      </c>
      <c r="HY89" s="20">
        <f t="shared" si="219"/>
        <v>389244.5498</v>
      </c>
      <c r="HZ89" s="20">
        <f t="shared" si="219"/>
        <v>168574.501</v>
      </c>
      <c r="IA89" s="20">
        <f t="shared" si="219"/>
        <v>182501.2589</v>
      </c>
      <c r="IB89" s="20">
        <f t="shared" si="219"/>
        <v>89689.14662</v>
      </c>
      <c r="IC89" s="20">
        <f t="shared" si="219"/>
        <v>253130.402</v>
      </c>
      <c r="ID89" s="20">
        <f t="shared" si="219"/>
        <v>313121.7637</v>
      </c>
      <c r="IE89" s="20">
        <f t="shared" si="219"/>
        <v>202245.4494</v>
      </c>
      <c r="IF89" s="20">
        <f t="shared" si="219"/>
        <v>164606.0439</v>
      </c>
      <c r="IG89" s="20">
        <f t="shared" si="219"/>
        <v>132959.4106</v>
      </c>
      <c r="IH89" s="20">
        <f t="shared" si="219"/>
        <v>246921.5249</v>
      </c>
      <c r="II89" s="20">
        <f t="shared" si="219"/>
        <v>220455.121</v>
      </c>
      <c r="IJ89" s="20">
        <f t="shared" si="219"/>
        <v>145531.5139</v>
      </c>
      <c r="IK89" s="20">
        <f t="shared" si="219"/>
        <v>142309.2825</v>
      </c>
      <c r="IL89" s="20">
        <f t="shared" si="219"/>
        <v>279929.1918</v>
      </c>
      <c r="IM89" s="20">
        <f t="shared" si="219"/>
        <v>130890.9087</v>
      </c>
      <c r="IN89" s="20">
        <f t="shared" si="219"/>
        <v>132879.312</v>
      </c>
      <c r="IO89" s="20">
        <f t="shared" si="219"/>
        <v>199927.1963</v>
      </c>
      <c r="IP89" s="20">
        <f t="shared" si="219"/>
        <v>213072.6705</v>
      </c>
      <c r="IQ89" s="20">
        <f t="shared" si="219"/>
        <v>138771.0234</v>
      </c>
      <c r="IR89" s="20">
        <f t="shared" si="219"/>
        <v>158469.6442</v>
      </c>
      <c r="IS89" s="20">
        <f t="shared" si="219"/>
        <v>96476.00757</v>
      </c>
      <c r="IT89" s="20">
        <f t="shared" si="219"/>
        <v>222294.3096</v>
      </c>
      <c r="IU89" s="20">
        <f t="shared" si="219"/>
        <v>199796.7183</v>
      </c>
      <c r="IV89" s="20">
        <f t="shared" si="219"/>
        <v>102544.3554</v>
      </c>
      <c r="IW89" s="20">
        <f t="shared" si="219"/>
        <v>198129.3231</v>
      </c>
      <c r="IX89" s="20">
        <f t="shared" si="219"/>
        <v>169438.6599</v>
      </c>
      <c r="IY89" s="20">
        <f t="shared" si="219"/>
        <v>166764.1573</v>
      </c>
      <c r="IZ89" s="20">
        <f t="shared" si="219"/>
        <v>79065.09375</v>
      </c>
      <c r="JA89" s="20">
        <f t="shared" si="219"/>
        <v>118733.8244</v>
      </c>
      <c r="JB89" s="20">
        <f t="shared" si="219"/>
        <v>200728.3566</v>
      </c>
      <c r="JC89" s="20">
        <f t="shared" si="219"/>
        <v>133625.2598</v>
      </c>
      <c r="JD89" s="20">
        <f t="shared" si="219"/>
        <v>295060.9083</v>
      </c>
      <c r="JE89" s="20">
        <f t="shared" si="219"/>
        <v>98111.04531</v>
      </c>
      <c r="JF89" s="20">
        <f t="shared" si="219"/>
        <v>149156.5123</v>
      </c>
      <c r="JG89" s="20">
        <f t="shared" si="219"/>
        <v>291684.3863</v>
      </c>
      <c r="JH89" s="20">
        <f t="shared" si="219"/>
        <v>174790.3233</v>
      </c>
      <c r="JI89" s="20">
        <f t="shared" si="219"/>
        <v>117381.7155</v>
      </c>
      <c r="JJ89" s="20">
        <f t="shared" si="219"/>
        <v>173925.3686</v>
      </c>
      <c r="JK89" s="20">
        <f t="shared" si="219"/>
        <v>103105.6157</v>
      </c>
      <c r="JL89" s="20">
        <f t="shared" si="219"/>
        <v>192220.6026</v>
      </c>
      <c r="JM89" s="20">
        <f t="shared" si="219"/>
        <v>199213.9961</v>
      </c>
      <c r="JN89" s="20">
        <f t="shared" si="219"/>
        <v>204427.34</v>
      </c>
      <c r="JO89" s="20">
        <f t="shared" si="219"/>
        <v>165783.7813</v>
      </c>
      <c r="JP89" s="20">
        <f t="shared" si="219"/>
        <v>120278.5764</v>
      </c>
      <c r="JQ89" s="20">
        <f t="shared" si="219"/>
        <v>196772.9244</v>
      </c>
      <c r="JR89" s="20">
        <f t="shared" si="219"/>
        <v>199018.978</v>
      </c>
      <c r="JS89" s="20">
        <f t="shared" si="219"/>
        <v>192164.778</v>
      </c>
      <c r="JT89" s="20">
        <f t="shared" si="219"/>
        <v>120537.0316</v>
      </c>
      <c r="JU89" s="20">
        <f t="shared" si="219"/>
        <v>213586.1008</v>
      </c>
      <c r="JV89" s="20">
        <f t="shared" si="219"/>
        <v>81837.79109</v>
      </c>
      <c r="JW89" s="20">
        <f t="shared" si="219"/>
        <v>51030.30953</v>
      </c>
      <c r="JX89" s="20">
        <f t="shared" si="219"/>
        <v>94348.33806</v>
      </c>
      <c r="JY89" s="20">
        <f t="shared" si="219"/>
        <v>107902.3623</v>
      </c>
      <c r="JZ89" s="20">
        <f t="shared" si="219"/>
        <v>250138.7142</v>
      </c>
      <c r="KA89" s="20">
        <f t="shared" si="219"/>
        <v>178495.3798</v>
      </c>
      <c r="KB89" s="20">
        <f t="shared" si="219"/>
        <v>125800.1466</v>
      </c>
      <c r="KC89" s="20">
        <f t="shared" si="219"/>
        <v>236414.2875</v>
      </c>
      <c r="KD89" s="20">
        <f t="shared" si="219"/>
        <v>84994.29204</v>
      </c>
      <c r="KE89" s="20">
        <f t="shared" si="219"/>
        <v>212347.869</v>
      </c>
      <c r="KF89" s="20">
        <f t="shared" si="219"/>
        <v>229368.7219</v>
      </c>
      <c r="KG89" s="20">
        <f t="shared" si="219"/>
        <v>388521.3908</v>
      </c>
      <c r="KH89" s="20">
        <f t="shared" si="219"/>
        <v>279825.5359</v>
      </c>
      <c r="KI89" s="20">
        <f t="shared" si="219"/>
        <v>171382.9356</v>
      </c>
      <c r="KJ89" s="20">
        <f t="shared" si="219"/>
        <v>231146.1895</v>
      </c>
      <c r="KK89" s="20">
        <f t="shared" si="219"/>
        <v>231075.5021</v>
      </c>
      <c r="KL89" s="20">
        <f t="shared" si="219"/>
        <v>270152.9928</v>
      </c>
      <c r="KM89" s="20">
        <f t="shared" si="219"/>
        <v>77037.12843</v>
      </c>
      <c r="KN89" s="20">
        <f t="shared" si="219"/>
        <v>114771.4117</v>
      </c>
      <c r="KO89" s="20">
        <f t="shared" si="219"/>
        <v>113440.3477</v>
      </c>
      <c r="KP89" s="20">
        <f t="shared" si="219"/>
        <v>171406.0312</v>
      </c>
      <c r="KQ89" s="20">
        <f t="shared" si="219"/>
        <v>175720.9997</v>
      </c>
      <c r="KR89" s="20">
        <f t="shared" si="219"/>
        <v>236112.895</v>
      </c>
      <c r="KS89" s="20">
        <f t="shared" si="219"/>
        <v>168290.0534</v>
      </c>
      <c r="KT89" s="20">
        <f t="shared" si="219"/>
        <v>228875.3367</v>
      </c>
      <c r="KU89" s="20">
        <f t="shared" si="219"/>
        <v>79093.00832</v>
      </c>
      <c r="KV89" s="20">
        <f t="shared" si="219"/>
        <v>296885.5613</v>
      </c>
      <c r="KW89" s="20">
        <f t="shared" si="219"/>
        <v>109617.3313</v>
      </c>
      <c r="KX89" s="20">
        <f t="shared" si="219"/>
        <v>230849.5496</v>
      </c>
      <c r="KY89" s="20">
        <f t="shared" si="219"/>
        <v>111464.771</v>
      </c>
      <c r="KZ89" s="20">
        <f t="shared" si="219"/>
        <v>232109.4374</v>
      </c>
      <c r="LA89" s="20">
        <f t="shared" si="219"/>
        <v>167119.8415</v>
      </c>
      <c r="LB89" s="20">
        <f t="shared" si="219"/>
        <v>118529.3346</v>
      </c>
      <c r="LC89" s="20">
        <f t="shared" si="219"/>
        <v>153582.9534</v>
      </c>
      <c r="LD89" s="20">
        <f t="shared" si="219"/>
        <v>108330.6972</v>
      </c>
      <c r="LE89" s="20">
        <f t="shared" si="219"/>
        <v>272328.5939</v>
      </c>
      <c r="LF89" s="20">
        <f t="shared" si="219"/>
        <v>205076.4452</v>
      </c>
      <c r="LG89" s="20">
        <f t="shared" si="219"/>
        <v>246247.5813</v>
      </c>
      <c r="LH89" s="20">
        <f t="shared" si="219"/>
        <v>144686.8602</v>
      </c>
      <c r="LI89" s="20">
        <f t="shared" si="219"/>
        <v>117340.9647</v>
      </c>
      <c r="LJ89" s="20">
        <f t="shared" si="219"/>
        <v>216179.5227</v>
      </c>
      <c r="LK89" s="20">
        <f t="shared" si="219"/>
        <v>105492.6488</v>
      </c>
      <c r="LL89" s="20">
        <f t="shared" si="219"/>
        <v>140356.1582</v>
      </c>
      <c r="LM89" s="20">
        <f t="shared" si="219"/>
        <v>128326.7682</v>
      </c>
      <c r="LN89" s="20">
        <f t="shared" si="219"/>
        <v>152355.9327</v>
      </c>
      <c r="LO89" s="20">
        <f t="shared" si="219"/>
        <v>172409.3622</v>
      </c>
      <c r="LP89" s="20">
        <f t="shared" si="219"/>
        <v>219749.4644</v>
      </c>
      <c r="LQ89" s="20">
        <f t="shared" si="219"/>
        <v>269143.8892</v>
      </c>
      <c r="LR89" s="20">
        <f t="shared" si="219"/>
        <v>167855.2442</v>
      </c>
      <c r="LS89" s="20">
        <f t="shared" si="219"/>
        <v>246363.8583</v>
      </c>
      <c r="LT89" s="20">
        <f t="shared" si="219"/>
        <v>73570.41699</v>
      </c>
      <c r="LU89" s="20">
        <f t="shared" si="219"/>
        <v>225121.8495</v>
      </c>
      <c r="LV89" s="20">
        <f t="shared" si="219"/>
        <v>130660.9237</v>
      </c>
      <c r="LW89" s="20">
        <f t="shared" si="219"/>
        <v>365429.8631</v>
      </c>
      <c r="LX89" s="20">
        <f t="shared" si="219"/>
        <v>101049.0254</v>
      </c>
      <c r="LY89" s="20">
        <f t="shared" si="219"/>
        <v>121230.3528</v>
      </c>
      <c r="LZ89" s="20">
        <f t="shared" si="219"/>
        <v>291915.3269</v>
      </c>
      <c r="MA89" s="20">
        <f t="shared" si="219"/>
        <v>110360.8385</v>
      </c>
      <c r="MB89" s="20">
        <f t="shared" si="219"/>
        <v>169409.9734</v>
      </c>
      <c r="MC89" s="20">
        <f t="shared" si="219"/>
        <v>153068.8366</v>
      </c>
      <c r="MD89" s="20">
        <f t="shared" si="219"/>
        <v>91213.59821</v>
      </c>
      <c r="ME89" s="20">
        <f t="shared" si="219"/>
        <v>130854.2095</v>
      </c>
      <c r="MF89" s="20">
        <f t="shared" si="219"/>
        <v>234760.0546</v>
      </c>
      <c r="MG89" s="20">
        <f t="shared" si="219"/>
        <v>165947.1525</v>
      </c>
      <c r="MH89" s="20">
        <f t="shared" si="219"/>
        <v>113183.9397</v>
      </c>
      <c r="MI89" s="20">
        <f t="shared" si="219"/>
        <v>267093.3368</v>
      </c>
      <c r="MJ89" s="20">
        <f t="shared" si="219"/>
        <v>127752.2223</v>
      </c>
      <c r="MK89" s="20">
        <f t="shared" si="219"/>
        <v>139166.0589</v>
      </c>
      <c r="ML89" s="20">
        <f t="shared" si="219"/>
        <v>240266.6982</v>
      </c>
      <c r="MM89" s="20">
        <f t="shared" si="219"/>
        <v>279202.8146</v>
      </c>
      <c r="MN89" s="20">
        <f t="shared" si="219"/>
        <v>86848.192</v>
      </c>
      <c r="MO89" s="20">
        <f t="shared" si="219"/>
        <v>93320.76238</v>
      </c>
      <c r="MP89" s="20">
        <f t="shared" si="219"/>
        <v>245350.6841</v>
      </c>
      <c r="MQ89" s="20">
        <f t="shared" si="219"/>
        <v>190375.4628</v>
      </c>
      <c r="MR89" s="20">
        <f t="shared" si="219"/>
        <v>174831.6378</v>
      </c>
      <c r="MS89" s="20">
        <f t="shared" si="219"/>
        <v>139389.8079</v>
      </c>
      <c r="MT89" s="20">
        <f t="shared" si="219"/>
        <v>455496.3403</v>
      </c>
      <c r="MU89" s="20">
        <f t="shared" si="219"/>
        <v>95179.94368</v>
      </c>
      <c r="MV89" s="20">
        <f t="shared" si="219"/>
        <v>103359.4104</v>
      </c>
      <c r="MW89" s="20">
        <f t="shared" si="219"/>
        <v>172557.0282</v>
      </c>
      <c r="MX89" s="20">
        <f t="shared" si="219"/>
        <v>152029.4202</v>
      </c>
      <c r="MY89" s="20">
        <f t="shared" si="219"/>
        <v>211445.9274</v>
      </c>
      <c r="MZ89" s="20">
        <f t="shared" si="219"/>
        <v>175405.485</v>
      </c>
      <c r="NA89" s="20">
        <f t="shared" si="219"/>
        <v>137644.2644</v>
      </c>
      <c r="NB89" s="20">
        <f t="shared" si="219"/>
        <v>186938.3471</v>
      </c>
      <c r="NC89" s="20">
        <f t="shared" si="219"/>
        <v>113772.0042</v>
      </c>
      <c r="ND89" s="20">
        <f t="shared" si="219"/>
        <v>248960.7486</v>
      </c>
      <c r="NE89" s="20">
        <f t="shared" si="219"/>
        <v>169031.5049</v>
      </c>
      <c r="NF89" s="20">
        <f t="shared" si="219"/>
        <v>223463.5771</v>
      </c>
      <c r="NG89" s="20">
        <f t="shared" si="219"/>
        <v>100466.1492</v>
      </c>
      <c r="NH89" s="20">
        <f t="shared" si="219"/>
        <v>179588.5244</v>
      </c>
      <c r="NI89" s="20">
        <f t="shared" si="219"/>
        <v>222322.0386</v>
      </c>
      <c r="NJ89" s="20">
        <f t="shared" si="219"/>
        <v>263122.9318</v>
      </c>
      <c r="NK89" s="20">
        <f t="shared" si="219"/>
        <v>132984.7126</v>
      </c>
      <c r="NL89" s="20">
        <f t="shared" si="219"/>
        <v>196519.8687</v>
      </c>
      <c r="NM89" s="20">
        <f t="shared" si="219"/>
        <v>42263.90568</v>
      </c>
      <c r="NN89" s="20">
        <f t="shared" si="219"/>
        <v>233737.0082</v>
      </c>
      <c r="NO89" s="20">
        <f t="shared" si="219"/>
        <v>138648.5553</v>
      </c>
      <c r="NP89" s="20">
        <f t="shared" si="219"/>
        <v>207711.3931</v>
      </c>
      <c r="NQ89" s="20">
        <f t="shared" si="219"/>
        <v>59427.81228</v>
      </c>
      <c r="NR89" s="20">
        <f t="shared" si="219"/>
        <v>108227.075</v>
      </c>
      <c r="NS89" s="20">
        <f t="shared" si="219"/>
        <v>147410.681</v>
      </c>
      <c r="NT89" s="20">
        <f t="shared" si="219"/>
        <v>112734.7818</v>
      </c>
      <c r="NU89" s="20">
        <f t="shared" si="219"/>
        <v>68085.88308</v>
      </c>
      <c r="NV89" s="20">
        <f t="shared" si="219"/>
        <v>167043.849</v>
      </c>
      <c r="NW89" s="20">
        <f t="shared" si="219"/>
        <v>194890.2394</v>
      </c>
      <c r="NX89" s="20">
        <f t="shared" si="219"/>
        <v>191261.5303</v>
      </c>
      <c r="NY89" s="20">
        <f t="shared" si="219"/>
        <v>132969.6632</v>
      </c>
      <c r="NZ89" s="20">
        <f t="shared" si="219"/>
        <v>125304.2722</v>
      </c>
      <c r="OA89" s="20">
        <f t="shared" si="219"/>
        <v>141306.2907</v>
      </c>
      <c r="OB89" s="20">
        <f t="shared" si="219"/>
        <v>258586.963</v>
      </c>
      <c r="OC89" s="20">
        <f t="shared" si="219"/>
        <v>213904.5693</v>
      </c>
      <c r="OD89" s="20">
        <f t="shared" si="219"/>
        <v>104050.4848</v>
      </c>
      <c r="OE89" s="20">
        <f t="shared" si="219"/>
        <v>279830.2474</v>
      </c>
      <c r="OF89" s="20">
        <f t="shared" si="219"/>
        <v>179525.4463</v>
      </c>
      <c r="OG89" s="20">
        <f t="shared" si="219"/>
        <v>229266.374</v>
      </c>
      <c r="OH89" s="20">
        <f t="shared" si="219"/>
        <v>230562.4842</v>
      </c>
      <c r="OI89" s="20">
        <f t="shared" si="219"/>
        <v>106114.4532</v>
      </c>
      <c r="OJ89" s="20">
        <f t="shared" si="219"/>
        <v>198466.853</v>
      </c>
      <c r="OK89" s="20">
        <f t="shared" si="219"/>
        <v>184531.557</v>
      </c>
      <c r="OL89" s="20">
        <f t="shared" si="219"/>
        <v>334372.3738</v>
      </c>
    </row>
    <row r="90" ht="15.75" customHeight="1">
      <c r="A90" s="10">
        <v>2035.0</v>
      </c>
      <c r="B90" s="20">
        <f t="shared" si="13"/>
        <v>323277.2105</v>
      </c>
      <c r="C90" s="20">
        <f t="shared" si="14"/>
        <v>379249.5174</v>
      </c>
      <c r="D90" s="20">
        <f t="shared" si="15"/>
        <v>97274.95946</v>
      </c>
      <c r="E90" s="20">
        <f t="shared" si="16"/>
        <v>263661.0888</v>
      </c>
      <c r="F90" s="20">
        <f t="shared" si="17"/>
        <v>208814.9806</v>
      </c>
      <c r="G90" s="20">
        <f t="shared" si="18"/>
        <v>327266.6277</v>
      </c>
      <c r="H90" s="20">
        <f t="shared" si="19"/>
        <v>225077.3747</v>
      </c>
      <c r="I90" s="20">
        <f t="shared" si="20"/>
        <v>307335.5497</v>
      </c>
      <c r="J90" s="20">
        <f t="shared" si="21"/>
        <v>198727.7345</v>
      </c>
      <c r="K90" s="20">
        <f t="shared" si="22"/>
        <v>234206.6913</v>
      </c>
      <c r="L90" s="20">
        <f t="shared" si="23"/>
        <v>461915.2609</v>
      </c>
      <c r="M90" s="20">
        <f t="shared" si="24"/>
        <v>221044.7824</v>
      </c>
      <c r="N90" s="20">
        <f t="shared" si="25"/>
        <v>209146.4316</v>
      </c>
      <c r="O90" s="20">
        <f t="shared" si="26"/>
        <v>128456.7692</v>
      </c>
      <c r="P90" s="20">
        <f t="shared" si="27"/>
        <v>232281.9543</v>
      </c>
      <c r="Q90" s="20">
        <f t="shared" si="28"/>
        <v>259300.1196</v>
      </c>
      <c r="R90" s="20">
        <f t="shared" si="29"/>
        <v>228844.7</v>
      </c>
      <c r="S90" s="20">
        <f t="shared" si="30"/>
        <v>226578.5614</v>
      </c>
      <c r="T90" s="20">
        <f t="shared" si="31"/>
        <v>330574.3987</v>
      </c>
      <c r="U90" s="20">
        <f t="shared" si="32"/>
        <v>282254.6622</v>
      </c>
      <c r="V90" s="20">
        <f t="shared" si="33"/>
        <v>238705.9097</v>
      </c>
      <c r="W90" s="20">
        <f t="shared" si="34"/>
        <v>167194.5921</v>
      </c>
      <c r="X90" s="20">
        <f t="shared" si="35"/>
        <v>308230.1718</v>
      </c>
      <c r="Y90" s="20">
        <f t="shared" si="36"/>
        <v>235402.7008</v>
      </c>
      <c r="Z90" s="20">
        <f t="shared" si="37"/>
        <v>112852.8257</v>
      </c>
      <c r="AA90" s="20">
        <f t="shared" si="38"/>
        <v>229319.6292</v>
      </c>
      <c r="AB90" s="20">
        <f t="shared" si="39"/>
        <v>124493.0037</v>
      </c>
      <c r="AC90" s="20">
        <f t="shared" si="40"/>
        <v>189260.91</v>
      </c>
      <c r="AD90" s="20">
        <f t="shared" si="41"/>
        <v>215425.0925</v>
      </c>
      <c r="AE90" s="20">
        <f t="shared" si="42"/>
        <v>119625.0777</v>
      </c>
      <c r="AF90" s="20">
        <f t="shared" si="43"/>
        <v>465844.7129</v>
      </c>
      <c r="AG90" s="20">
        <f t="shared" si="44"/>
        <v>229360.5671</v>
      </c>
      <c r="AH90" s="20">
        <f t="shared" si="45"/>
        <v>273445.0497</v>
      </c>
      <c r="AI90" s="20">
        <f t="shared" si="46"/>
        <v>137025.8189</v>
      </c>
      <c r="AJ90" s="20">
        <f t="shared" si="47"/>
        <v>452219.4823</v>
      </c>
      <c r="AK90" s="20">
        <f t="shared" si="48"/>
        <v>446837.4711</v>
      </c>
      <c r="AL90" s="20">
        <f t="shared" si="49"/>
        <v>257688.8749</v>
      </c>
      <c r="AM90" s="20">
        <f t="shared" si="50"/>
        <v>232397.5797</v>
      </c>
      <c r="AN90" s="20">
        <f t="shared" si="51"/>
        <v>182519.0421</v>
      </c>
      <c r="AO90" s="20">
        <f t="shared" si="52"/>
        <v>331382.8158</v>
      </c>
      <c r="AP90" s="20">
        <f t="shared" si="53"/>
        <v>332472.3169</v>
      </c>
      <c r="AQ90" s="20">
        <f t="shared" si="54"/>
        <v>201177.6303</v>
      </c>
      <c r="AR90" s="20">
        <f t="shared" si="55"/>
        <v>232070.7189</v>
      </c>
      <c r="AS90" s="20">
        <f t="shared" si="56"/>
        <v>350323.9284</v>
      </c>
      <c r="AT90" s="20">
        <f t="shared" si="57"/>
        <v>167617.9198</v>
      </c>
      <c r="AU90" s="20">
        <f t="shared" si="58"/>
        <v>193199.744</v>
      </c>
      <c r="AV90" s="20">
        <f t="shared" si="59"/>
        <v>272820.339</v>
      </c>
      <c r="AW90" s="20">
        <f t="shared" si="60"/>
        <v>306204.2776</v>
      </c>
      <c r="AX90" s="20">
        <f t="shared" si="61"/>
        <v>151998.9437</v>
      </c>
      <c r="AY90" s="20">
        <f t="shared" si="62"/>
        <v>236052.3685</v>
      </c>
      <c r="AZ90" s="20">
        <f t="shared" si="63"/>
        <v>137146.4292</v>
      </c>
      <c r="BA90" s="20">
        <f t="shared" si="64"/>
        <v>283897.1043</v>
      </c>
      <c r="BB90" s="20">
        <f t="shared" si="65"/>
        <v>288654.3609</v>
      </c>
      <c r="BC90" s="20">
        <f t="shared" si="66"/>
        <v>120460.4504</v>
      </c>
      <c r="BD90" s="20">
        <f t="shared" si="67"/>
        <v>361019.8635</v>
      </c>
      <c r="BE90" s="20">
        <f t="shared" si="68"/>
        <v>255521.0558</v>
      </c>
      <c r="BF90" s="20">
        <f t="shared" si="69"/>
        <v>252396.5104</v>
      </c>
      <c r="BG90" s="20">
        <f t="shared" si="70"/>
        <v>124457.5312</v>
      </c>
      <c r="BH90" s="20">
        <f t="shared" si="71"/>
        <v>137746.8886</v>
      </c>
      <c r="BI90" s="20">
        <f t="shared" si="72"/>
        <v>296904.9205</v>
      </c>
      <c r="BJ90" s="20">
        <f t="shared" si="73"/>
        <v>157760.8647</v>
      </c>
      <c r="BK90" s="20">
        <f t="shared" si="74"/>
        <v>439122.0086</v>
      </c>
      <c r="BL90" s="20">
        <f t="shared" si="75"/>
        <v>157483.5563</v>
      </c>
      <c r="BM90" s="20">
        <f t="shared" si="76"/>
        <v>200674.7633</v>
      </c>
      <c r="BN90" s="20">
        <f t="shared" si="77"/>
        <v>429687.0322</v>
      </c>
      <c r="BO90" s="20">
        <f t="shared" si="78"/>
        <v>262693.2076</v>
      </c>
      <c r="BP90" s="20">
        <f t="shared" si="79"/>
        <v>171753.1128</v>
      </c>
      <c r="BQ90" s="20">
        <f t="shared" si="80"/>
        <v>227027.2895</v>
      </c>
      <c r="BR90" s="20">
        <f t="shared" si="81"/>
        <v>139019.1809</v>
      </c>
      <c r="BS90" s="20">
        <f t="shared" si="82"/>
        <v>290191.8817</v>
      </c>
      <c r="BT90" s="20">
        <f t="shared" si="83"/>
        <v>278783.6606</v>
      </c>
      <c r="BU90" s="20">
        <f t="shared" si="84"/>
        <v>337329.4441</v>
      </c>
      <c r="BV90" s="20">
        <f t="shared" si="85"/>
        <v>288723.8021</v>
      </c>
      <c r="BW90" s="20">
        <f t="shared" si="86"/>
        <v>169834.3426</v>
      </c>
      <c r="BX90" s="20">
        <f t="shared" si="87"/>
        <v>277213.8399</v>
      </c>
      <c r="BY90" s="20">
        <f t="shared" si="88"/>
        <v>286605.7144</v>
      </c>
      <c r="BZ90" s="20">
        <f t="shared" si="89"/>
        <v>269112.6905</v>
      </c>
      <c r="CA90" s="20">
        <f t="shared" si="90"/>
        <v>146814.2256</v>
      </c>
      <c r="CB90" s="20">
        <f t="shared" si="91"/>
        <v>246615.5111</v>
      </c>
      <c r="CC90" s="20">
        <f t="shared" si="92"/>
        <v>118674.0242</v>
      </c>
      <c r="CD90" s="20">
        <f t="shared" si="93"/>
        <v>71986.96858</v>
      </c>
      <c r="CE90" s="20">
        <f t="shared" si="94"/>
        <v>130417.2356</v>
      </c>
      <c r="CF90" s="20">
        <f t="shared" si="95"/>
        <v>129713.9862</v>
      </c>
      <c r="CG90" s="20">
        <f t="shared" si="96"/>
        <v>300637.3583</v>
      </c>
      <c r="CH90" s="20">
        <f t="shared" si="97"/>
        <v>230658.1387</v>
      </c>
      <c r="CI90" s="20">
        <f t="shared" si="98"/>
        <v>204254.445</v>
      </c>
      <c r="CJ90" s="20">
        <f t="shared" si="99"/>
        <v>401961.1418</v>
      </c>
      <c r="CK90" s="20">
        <f t="shared" si="100"/>
        <v>128140.7446</v>
      </c>
      <c r="CL90" s="20">
        <f t="shared" si="101"/>
        <v>313957.7473</v>
      </c>
      <c r="CM90" s="20">
        <f t="shared" si="102"/>
        <v>353582.1558</v>
      </c>
      <c r="CN90" s="20">
        <f t="shared" si="103"/>
        <v>545193.8627</v>
      </c>
      <c r="CO90" s="20">
        <f t="shared" si="104"/>
        <v>418210.4728</v>
      </c>
      <c r="CP90" s="20">
        <f t="shared" si="105"/>
        <v>242721.1629</v>
      </c>
      <c r="CQ90" s="20">
        <f t="shared" si="106"/>
        <v>365673.1983</v>
      </c>
      <c r="CR90" s="20">
        <f t="shared" si="107"/>
        <v>347353.1565</v>
      </c>
      <c r="CS90" s="20">
        <f t="shared" si="108"/>
        <v>351981.7306</v>
      </c>
      <c r="CT90" s="20">
        <f t="shared" si="109"/>
        <v>111904.3928</v>
      </c>
      <c r="CU90" s="20">
        <f t="shared" si="110"/>
        <v>165606.007</v>
      </c>
      <c r="CV90" s="20">
        <f t="shared" si="111"/>
        <v>179244.4661</v>
      </c>
      <c r="CW90" s="20">
        <f t="shared" si="112"/>
        <v>245211.6751</v>
      </c>
      <c r="CX90" s="20">
        <f t="shared" si="113"/>
        <v>271569.5449</v>
      </c>
      <c r="CY90" s="20">
        <f t="shared" si="114"/>
        <v>340629.9224</v>
      </c>
      <c r="CZ90" s="20">
        <f t="shared" si="115"/>
        <v>206990.0807</v>
      </c>
      <c r="DA90" s="20">
        <f t="shared" si="116"/>
        <v>306752.1384</v>
      </c>
      <c r="DB90" s="20">
        <f t="shared" si="117"/>
        <v>105599.1172</v>
      </c>
      <c r="DC90" s="20">
        <f t="shared" si="118"/>
        <v>370051.1406</v>
      </c>
      <c r="DD90" s="20">
        <f t="shared" si="119"/>
        <v>155607.2922</v>
      </c>
      <c r="DE90" s="20">
        <f t="shared" si="120"/>
        <v>288543.2562</v>
      </c>
      <c r="DF90" s="20">
        <f t="shared" si="121"/>
        <v>165434.3278</v>
      </c>
      <c r="DG90" s="20">
        <f t="shared" si="122"/>
        <v>282148.8724</v>
      </c>
      <c r="DH90" s="20">
        <f t="shared" si="123"/>
        <v>292802.746</v>
      </c>
      <c r="DI90" s="20">
        <f t="shared" si="124"/>
        <v>170084.2857</v>
      </c>
      <c r="DJ90" s="20">
        <f t="shared" si="125"/>
        <v>165338.5791</v>
      </c>
      <c r="DK90" s="20">
        <f t="shared" si="126"/>
        <v>164808.1961</v>
      </c>
      <c r="DL90" s="20">
        <f t="shared" si="127"/>
        <v>371993.0301</v>
      </c>
      <c r="DM90" s="20">
        <f t="shared" si="128"/>
        <v>287262.7394</v>
      </c>
      <c r="DN90" s="20">
        <f t="shared" si="129"/>
        <v>392816.4558</v>
      </c>
      <c r="DO90" s="20">
        <f t="shared" si="130"/>
        <v>234713.3824</v>
      </c>
      <c r="DP90" s="20">
        <f t="shared" si="131"/>
        <v>214274.9577</v>
      </c>
      <c r="DQ90" s="20">
        <f t="shared" si="132"/>
        <v>300536.3987</v>
      </c>
      <c r="DR90" s="20">
        <f t="shared" si="133"/>
        <v>139115.7423</v>
      </c>
      <c r="DS90" s="20">
        <f t="shared" si="134"/>
        <v>205528.8952</v>
      </c>
      <c r="DT90" s="20">
        <f t="shared" si="135"/>
        <v>194290.9483</v>
      </c>
      <c r="DU90" s="20">
        <f t="shared" si="136"/>
        <v>225817.8858</v>
      </c>
      <c r="DV90" s="20">
        <f t="shared" si="137"/>
        <v>261891.6348</v>
      </c>
      <c r="DW90" s="20">
        <f t="shared" si="138"/>
        <v>272306.8296</v>
      </c>
      <c r="DX90" s="20">
        <f t="shared" si="139"/>
        <v>353869.9988</v>
      </c>
      <c r="DY90" s="20">
        <f t="shared" si="140"/>
        <v>294463.5877</v>
      </c>
      <c r="DZ90" s="20">
        <f t="shared" si="141"/>
        <v>386195.1407</v>
      </c>
      <c r="EA90" s="20">
        <f t="shared" si="142"/>
        <v>105266.9344</v>
      </c>
      <c r="EB90" s="20">
        <f t="shared" si="143"/>
        <v>271215.3814</v>
      </c>
      <c r="EC90" s="20">
        <f t="shared" si="144"/>
        <v>187113.6093</v>
      </c>
      <c r="ED90" s="20">
        <f t="shared" si="145"/>
        <v>651562.5774</v>
      </c>
      <c r="EE90" s="20">
        <f t="shared" si="146"/>
        <v>153486.7944</v>
      </c>
      <c r="EF90" s="20">
        <f t="shared" si="147"/>
        <v>171281.2335</v>
      </c>
      <c r="EG90" s="20">
        <f t="shared" si="148"/>
        <v>427353.8873</v>
      </c>
      <c r="EH90" s="20">
        <f t="shared" si="149"/>
        <v>162752.2238</v>
      </c>
      <c r="EI90" s="20">
        <f t="shared" si="150"/>
        <v>270380.4632</v>
      </c>
      <c r="EJ90" s="20">
        <f t="shared" si="151"/>
        <v>218164.7566</v>
      </c>
      <c r="EK90" s="20">
        <f t="shared" si="152"/>
        <v>144776.2354</v>
      </c>
      <c r="EL90" s="20">
        <f t="shared" si="153"/>
        <v>181193.8973</v>
      </c>
      <c r="EM90" s="20">
        <f t="shared" si="154"/>
        <v>326399.454</v>
      </c>
      <c r="EN90" s="20">
        <f t="shared" si="155"/>
        <v>226184.2057</v>
      </c>
      <c r="EO90" s="20">
        <f t="shared" si="156"/>
        <v>136387.3618</v>
      </c>
      <c r="EP90" s="20">
        <f t="shared" si="157"/>
        <v>312481.3315</v>
      </c>
      <c r="EQ90" s="20">
        <f t="shared" si="158"/>
        <v>158048.5051</v>
      </c>
      <c r="ER90" s="20">
        <f t="shared" si="159"/>
        <v>173631.2776</v>
      </c>
      <c r="ES90" s="20">
        <f t="shared" si="160"/>
        <v>346177.2322</v>
      </c>
      <c r="ET90" s="20">
        <f t="shared" si="161"/>
        <v>364912.044</v>
      </c>
      <c r="EU90" s="20">
        <f t="shared" si="162"/>
        <v>129436.6384</v>
      </c>
      <c r="EV90" s="20">
        <f t="shared" si="163"/>
        <v>148790.0236</v>
      </c>
      <c r="EW90" s="20">
        <f t="shared" si="164"/>
        <v>402331.5597</v>
      </c>
      <c r="EX90" s="20">
        <f t="shared" si="165"/>
        <v>252748.1167</v>
      </c>
      <c r="EY90" s="20">
        <f t="shared" si="166"/>
        <v>214241.0789</v>
      </c>
      <c r="EZ90" s="20">
        <f t="shared" si="167"/>
        <v>192163.938</v>
      </c>
      <c r="FA90" s="20">
        <f t="shared" si="168"/>
        <v>689710.7372</v>
      </c>
      <c r="FB90" s="20">
        <f t="shared" si="169"/>
        <v>155730.804</v>
      </c>
      <c r="FC90" s="20">
        <f t="shared" si="170"/>
        <v>119984.7124</v>
      </c>
      <c r="FD90" s="20">
        <f t="shared" si="171"/>
        <v>294839.9936</v>
      </c>
      <c r="FE90" s="20">
        <f t="shared" si="172"/>
        <v>177522.625</v>
      </c>
      <c r="FF90" s="20">
        <f t="shared" si="173"/>
        <v>312895.2873</v>
      </c>
      <c r="FG90" s="20">
        <f t="shared" si="174"/>
        <v>224557.0507</v>
      </c>
      <c r="FH90" s="20">
        <f t="shared" si="175"/>
        <v>173877.6639</v>
      </c>
      <c r="FI90" s="20">
        <f t="shared" si="176"/>
        <v>271483.2406</v>
      </c>
      <c r="FJ90" s="20">
        <f t="shared" si="177"/>
        <v>141905.3512</v>
      </c>
      <c r="FK90" s="20">
        <f t="shared" si="178"/>
        <v>405825.6542</v>
      </c>
      <c r="FL90" s="20">
        <f t="shared" si="179"/>
        <v>239863.3446</v>
      </c>
      <c r="FM90" s="20">
        <f t="shared" si="180"/>
        <v>364590.4075</v>
      </c>
      <c r="FN90" s="20">
        <f t="shared" si="181"/>
        <v>171471.6834</v>
      </c>
      <c r="FO90" s="20">
        <f t="shared" si="182"/>
        <v>235832.2966</v>
      </c>
      <c r="FP90" s="20">
        <f t="shared" si="183"/>
        <v>311372.7543</v>
      </c>
      <c r="FQ90" s="20">
        <f t="shared" si="184"/>
        <v>377541.9163</v>
      </c>
      <c r="FR90" s="20">
        <f t="shared" si="185"/>
        <v>209947.8937</v>
      </c>
      <c r="FS90" s="20">
        <f t="shared" si="186"/>
        <v>278792.8751</v>
      </c>
      <c r="FT90" s="20">
        <f t="shared" si="187"/>
        <v>66416.37494</v>
      </c>
      <c r="FU90" s="20">
        <f t="shared" si="188"/>
        <v>311316.2629</v>
      </c>
      <c r="FV90" s="20">
        <f t="shared" si="189"/>
        <v>208001.8102</v>
      </c>
      <c r="FW90" s="20">
        <f t="shared" si="190"/>
        <v>330709.246</v>
      </c>
      <c r="FX90" s="20">
        <f t="shared" si="191"/>
        <v>92577.60428</v>
      </c>
      <c r="FY90" s="20">
        <f t="shared" si="192"/>
        <v>163645.6785</v>
      </c>
      <c r="FZ90" s="20">
        <f t="shared" si="193"/>
        <v>229915.1027</v>
      </c>
      <c r="GA90" s="20">
        <f t="shared" si="194"/>
        <v>159236.5552</v>
      </c>
      <c r="GB90" s="20">
        <f t="shared" si="195"/>
        <v>109047.282</v>
      </c>
      <c r="GC90" s="20">
        <f t="shared" si="196"/>
        <v>215345.629</v>
      </c>
      <c r="GD90" s="20">
        <f t="shared" si="197"/>
        <v>271992.2446</v>
      </c>
      <c r="GE90" s="20">
        <f t="shared" si="198"/>
        <v>250739.9466</v>
      </c>
      <c r="GF90" s="20">
        <f t="shared" si="199"/>
        <v>158465.8809</v>
      </c>
      <c r="GG90" s="20">
        <f t="shared" si="200"/>
        <v>181122.6149</v>
      </c>
      <c r="GH90" s="20">
        <f t="shared" si="201"/>
        <v>195469.9191</v>
      </c>
      <c r="GI90" s="20">
        <f t="shared" si="202"/>
        <v>348943.1286</v>
      </c>
      <c r="GJ90" s="20">
        <f t="shared" si="203"/>
        <v>318329.3689</v>
      </c>
      <c r="GK90" s="20">
        <f t="shared" si="204"/>
        <v>133574.0611</v>
      </c>
      <c r="GL90" s="20">
        <f t="shared" si="205"/>
        <v>394557.8412</v>
      </c>
      <c r="GM90" s="20">
        <f t="shared" si="206"/>
        <v>211871.7405</v>
      </c>
      <c r="GN90" s="20">
        <f t="shared" si="207"/>
        <v>301570.8309</v>
      </c>
      <c r="GO90" s="20">
        <f t="shared" si="208"/>
        <v>372784.0883</v>
      </c>
      <c r="GP90" s="20">
        <f t="shared" si="209"/>
        <v>145835.4164</v>
      </c>
      <c r="GQ90" s="20">
        <f t="shared" si="210"/>
        <v>263174.5576</v>
      </c>
      <c r="GR90" s="20">
        <f t="shared" si="211"/>
        <v>281849.161</v>
      </c>
      <c r="GS90" s="20">
        <f t="shared" si="212"/>
        <v>356804.5857</v>
      </c>
      <c r="GU90" s="20">
        <f t="shared" ref="GU90:OL90" si="220">B90/POWER(1+$B$31,10)</f>
        <v>240548.6051</v>
      </c>
      <c r="GV90" s="20">
        <f t="shared" si="220"/>
        <v>282197.2581</v>
      </c>
      <c r="GW90" s="20">
        <f t="shared" si="220"/>
        <v>72381.70541</v>
      </c>
      <c r="GX90" s="20">
        <f t="shared" si="220"/>
        <v>196188.6118</v>
      </c>
      <c r="GY90" s="20">
        <f t="shared" si="220"/>
        <v>155377.9564</v>
      </c>
      <c r="GZ90" s="20">
        <f t="shared" si="220"/>
        <v>243517.1062</v>
      </c>
      <c r="HA90" s="20">
        <f t="shared" si="220"/>
        <v>167478.7049</v>
      </c>
      <c r="HB90" s="20">
        <f t="shared" si="220"/>
        <v>228686.5124</v>
      </c>
      <c r="HC90" s="20">
        <f t="shared" si="220"/>
        <v>147872.098</v>
      </c>
      <c r="HD90" s="20">
        <f t="shared" si="220"/>
        <v>174271.7738</v>
      </c>
      <c r="HE90" s="20">
        <f t="shared" si="220"/>
        <v>343708.3349</v>
      </c>
      <c r="HF90" s="20">
        <f t="shared" si="220"/>
        <v>164478.0775</v>
      </c>
      <c r="HG90" s="20">
        <f t="shared" si="220"/>
        <v>155624.5871</v>
      </c>
      <c r="HH90" s="20">
        <f t="shared" si="220"/>
        <v>95583.90029</v>
      </c>
      <c r="HI90" s="20">
        <f t="shared" si="220"/>
        <v>172839.5887</v>
      </c>
      <c r="HJ90" s="20">
        <f t="shared" si="220"/>
        <v>192943.6412</v>
      </c>
      <c r="HK90" s="20">
        <f t="shared" si="220"/>
        <v>170281.9487</v>
      </c>
      <c r="HL90" s="20">
        <f t="shared" si="220"/>
        <v>168595.7288</v>
      </c>
      <c r="HM90" s="20">
        <f t="shared" si="220"/>
        <v>245978.3985</v>
      </c>
      <c r="HN90" s="20">
        <f t="shared" si="220"/>
        <v>210023.9766</v>
      </c>
      <c r="HO90" s="20">
        <f t="shared" si="220"/>
        <v>177619.6148</v>
      </c>
      <c r="HP90" s="20">
        <f t="shared" si="220"/>
        <v>124408.4786</v>
      </c>
      <c r="HQ90" s="20">
        <f t="shared" si="220"/>
        <v>229352.1953</v>
      </c>
      <c r="HR90" s="20">
        <f t="shared" si="220"/>
        <v>175161.7172</v>
      </c>
      <c r="HS90" s="20">
        <f t="shared" si="220"/>
        <v>83973.10091</v>
      </c>
      <c r="HT90" s="20">
        <f t="shared" si="220"/>
        <v>170635.3406</v>
      </c>
      <c r="HU90" s="20">
        <f t="shared" si="220"/>
        <v>92634.48647</v>
      </c>
      <c r="HV90" s="20">
        <f t="shared" si="220"/>
        <v>140827.8914</v>
      </c>
      <c r="HW90" s="20">
        <f t="shared" si="220"/>
        <v>160296.5005</v>
      </c>
      <c r="HX90" s="20">
        <f t="shared" si="220"/>
        <v>89012.29237</v>
      </c>
      <c r="HY90" s="20">
        <f t="shared" si="220"/>
        <v>346632.2161</v>
      </c>
      <c r="HZ90" s="20">
        <f t="shared" si="220"/>
        <v>170665.8023</v>
      </c>
      <c r="IA90" s="20">
        <f t="shared" si="220"/>
        <v>203468.7975</v>
      </c>
      <c r="IB90" s="20">
        <f t="shared" si="220"/>
        <v>101960.078</v>
      </c>
      <c r="IC90" s="20">
        <f t="shared" si="220"/>
        <v>336493.765</v>
      </c>
      <c r="ID90" s="20">
        <f t="shared" si="220"/>
        <v>332489.0432</v>
      </c>
      <c r="IE90" s="20">
        <f t="shared" si="220"/>
        <v>191744.7238</v>
      </c>
      <c r="IF90" s="20">
        <f t="shared" si="220"/>
        <v>172925.6249</v>
      </c>
      <c r="IG90" s="20">
        <f t="shared" si="220"/>
        <v>135811.3086</v>
      </c>
      <c r="IH90" s="20">
        <f t="shared" si="220"/>
        <v>246579.9368</v>
      </c>
      <c r="II90" s="20">
        <f t="shared" si="220"/>
        <v>247390.6279</v>
      </c>
      <c r="IJ90" s="20">
        <f t="shared" si="220"/>
        <v>149695.0505</v>
      </c>
      <c r="IK90" s="20">
        <f t="shared" si="220"/>
        <v>172682.4097</v>
      </c>
      <c r="IL90" s="20">
        <f t="shared" si="220"/>
        <v>260673.9033</v>
      </c>
      <c r="IM90" s="20">
        <f t="shared" si="220"/>
        <v>124723.4742</v>
      </c>
      <c r="IN90" s="20">
        <f t="shared" si="220"/>
        <v>143758.7538</v>
      </c>
      <c r="IO90" s="20">
        <f t="shared" si="220"/>
        <v>203003.9541</v>
      </c>
      <c r="IP90" s="20">
        <f t="shared" si="220"/>
        <v>227844.7397</v>
      </c>
      <c r="IQ90" s="20">
        <f t="shared" si="220"/>
        <v>113101.489</v>
      </c>
      <c r="IR90" s="20">
        <f t="shared" si="220"/>
        <v>175645.131</v>
      </c>
      <c r="IS90" s="20">
        <f t="shared" si="220"/>
        <v>102049.8234</v>
      </c>
      <c r="IT90" s="20">
        <f t="shared" si="220"/>
        <v>211246.1078</v>
      </c>
      <c r="IU90" s="20">
        <f t="shared" si="220"/>
        <v>214785.9534</v>
      </c>
      <c r="IV90" s="20">
        <f t="shared" si="220"/>
        <v>89633.8881</v>
      </c>
      <c r="IW90" s="20">
        <f t="shared" si="220"/>
        <v>268632.6836</v>
      </c>
      <c r="IX90" s="20">
        <f t="shared" si="220"/>
        <v>190131.6627</v>
      </c>
      <c r="IY90" s="20">
        <f t="shared" si="220"/>
        <v>187806.7075</v>
      </c>
      <c r="IZ90" s="20">
        <f t="shared" si="220"/>
        <v>92608.09166</v>
      </c>
      <c r="JA90" s="20">
        <f t="shared" si="220"/>
        <v>102496.6216</v>
      </c>
      <c r="JB90" s="20">
        <f t="shared" si="220"/>
        <v>220925.1446</v>
      </c>
      <c r="JC90" s="20">
        <f t="shared" si="220"/>
        <v>117388.8994</v>
      </c>
      <c r="JD90" s="20">
        <f t="shared" si="220"/>
        <v>326748.0145</v>
      </c>
      <c r="JE90" s="20">
        <f t="shared" si="220"/>
        <v>117182.5559</v>
      </c>
      <c r="JF90" s="20">
        <f t="shared" si="220"/>
        <v>149320.8703</v>
      </c>
      <c r="JG90" s="20">
        <f t="shared" si="220"/>
        <v>319727.506</v>
      </c>
      <c r="JH90" s="20">
        <f t="shared" si="220"/>
        <v>195468.4172</v>
      </c>
      <c r="JI90" s="20">
        <f t="shared" si="220"/>
        <v>127800.4461</v>
      </c>
      <c r="JJ90" s="20">
        <f t="shared" si="220"/>
        <v>168929.6246</v>
      </c>
      <c r="JK90" s="20">
        <f t="shared" si="220"/>
        <v>103443.3265</v>
      </c>
      <c r="JL90" s="20">
        <f t="shared" si="220"/>
        <v>215930.0133</v>
      </c>
      <c r="JM90" s="20">
        <f t="shared" si="220"/>
        <v>207441.2255</v>
      </c>
      <c r="JN90" s="20">
        <f t="shared" si="220"/>
        <v>251004.7867</v>
      </c>
      <c r="JO90" s="20">
        <f t="shared" si="220"/>
        <v>214837.6243</v>
      </c>
      <c r="JP90" s="20">
        <f t="shared" si="220"/>
        <v>126372.7009</v>
      </c>
      <c r="JQ90" s="20">
        <f t="shared" si="220"/>
        <v>206273.1314</v>
      </c>
      <c r="JR90" s="20">
        <f t="shared" si="220"/>
        <v>213261.5681</v>
      </c>
      <c r="JS90" s="20">
        <f t="shared" si="220"/>
        <v>200245.1154</v>
      </c>
      <c r="JT90" s="20">
        <f t="shared" si="220"/>
        <v>109243.5719</v>
      </c>
      <c r="JU90" s="20">
        <f t="shared" si="220"/>
        <v>183505.1011</v>
      </c>
      <c r="JV90" s="20">
        <f t="shared" si="220"/>
        <v>88304.61928</v>
      </c>
      <c r="JW90" s="20">
        <f t="shared" si="220"/>
        <v>53565.06527</v>
      </c>
      <c r="JX90" s="20">
        <f t="shared" si="220"/>
        <v>97042.67143</v>
      </c>
      <c r="JY90" s="20">
        <f t="shared" si="220"/>
        <v>96519.38783</v>
      </c>
      <c r="JZ90" s="20">
        <f t="shared" si="220"/>
        <v>223702.4289</v>
      </c>
      <c r="KA90" s="20">
        <f t="shared" si="220"/>
        <v>171631.3174</v>
      </c>
      <c r="KB90" s="20">
        <f t="shared" si="220"/>
        <v>151984.4896</v>
      </c>
      <c r="KC90" s="20">
        <f t="shared" si="220"/>
        <v>299096.8396</v>
      </c>
      <c r="KD90" s="20">
        <f t="shared" si="220"/>
        <v>95348.7483</v>
      </c>
      <c r="KE90" s="20">
        <f t="shared" si="220"/>
        <v>233614.0493</v>
      </c>
      <c r="KF90" s="20">
        <f t="shared" si="220"/>
        <v>263098.3305</v>
      </c>
      <c r="KG90" s="20">
        <f t="shared" si="220"/>
        <v>405675.4357</v>
      </c>
      <c r="KH90" s="20">
        <f t="shared" si="220"/>
        <v>311187.8679</v>
      </c>
      <c r="KI90" s="20">
        <f t="shared" si="220"/>
        <v>180607.3404</v>
      </c>
      <c r="KJ90" s="20">
        <f t="shared" si="220"/>
        <v>272095.2017</v>
      </c>
      <c r="KK90" s="20">
        <f t="shared" si="220"/>
        <v>258463.3701</v>
      </c>
      <c r="KL90" s="20">
        <f t="shared" si="220"/>
        <v>261907.4639</v>
      </c>
      <c r="KM90" s="20">
        <f t="shared" si="220"/>
        <v>83267.37777</v>
      </c>
      <c r="KN90" s="20">
        <f t="shared" si="220"/>
        <v>123226.4221</v>
      </c>
      <c r="KO90" s="20">
        <f t="shared" si="220"/>
        <v>133374.7165</v>
      </c>
      <c r="KP90" s="20">
        <f t="shared" si="220"/>
        <v>182460.5153</v>
      </c>
      <c r="KQ90" s="20">
        <f t="shared" si="220"/>
        <v>202073.2458</v>
      </c>
      <c r="KR90" s="20">
        <f t="shared" si="220"/>
        <v>253460.6525</v>
      </c>
      <c r="KS90" s="20">
        <f t="shared" si="220"/>
        <v>154020.0595</v>
      </c>
      <c r="KT90" s="20">
        <f t="shared" si="220"/>
        <v>228252.3996</v>
      </c>
      <c r="KU90" s="20">
        <f t="shared" si="220"/>
        <v>78575.66053</v>
      </c>
      <c r="KV90" s="20">
        <f t="shared" si="220"/>
        <v>275352.8019</v>
      </c>
      <c r="KW90" s="20">
        <f t="shared" si="220"/>
        <v>115786.4393</v>
      </c>
      <c r="KX90" s="20">
        <f t="shared" si="220"/>
        <v>214703.2811</v>
      </c>
      <c r="KY90" s="20">
        <f t="shared" si="220"/>
        <v>123098.6767</v>
      </c>
      <c r="KZ90" s="20">
        <f t="shared" si="220"/>
        <v>209945.259</v>
      </c>
      <c r="LA90" s="20">
        <f t="shared" si="220"/>
        <v>217872.7416</v>
      </c>
      <c r="LB90" s="20">
        <f t="shared" si="220"/>
        <v>126558.682</v>
      </c>
      <c r="LC90" s="20">
        <f t="shared" si="220"/>
        <v>123027.4306</v>
      </c>
      <c r="LD90" s="20">
        <f t="shared" si="220"/>
        <v>122632.7758</v>
      </c>
      <c r="LE90" s="20">
        <f t="shared" si="220"/>
        <v>276797.7501</v>
      </c>
      <c r="LF90" s="20">
        <f t="shared" si="220"/>
        <v>213750.4564</v>
      </c>
      <c r="LG90" s="20">
        <f t="shared" si="220"/>
        <v>292292.3344</v>
      </c>
      <c r="LH90" s="20">
        <f t="shared" si="220"/>
        <v>174648.7996</v>
      </c>
      <c r="LI90" s="20">
        <f t="shared" si="220"/>
        <v>159440.6922</v>
      </c>
      <c r="LJ90" s="20">
        <f t="shared" si="220"/>
        <v>223627.3055</v>
      </c>
      <c r="LK90" s="20">
        <f t="shared" si="220"/>
        <v>103515.1773</v>
      </c>
      <c r="LL90" s="20">
        <f t="shared" si="220"/>
        <v>152932.8002</v>
      </c>
      <c r="LM90" s="20">
        <f t="shared" si="220"/>
        <v>144570.7123</v>
      </c>
      <c r="LN90" s="20">
        <f t="shared" si="220"/>
        <v>168029.7147</v>
      </c>
      <c r="LO90" s="20">
        <f t="shared" si="220"/>
        <v>194871.9718</v>
      </c>
      <c r="LP90" s="20">
        <f t="shared" si="220"/>
        <v>202621.8549</v>
      </c>
      <c r="LQ90" s="20">
        <f t="shared" si="220"/>
        <v>263312.5128</v>
      </c>
      <c r="LR90" s="20">
        <f t="shared" si="220"/>
        <v>219108.5638</v>
      </c>
      <c r="LS90" s="20">
        <f t="shared" si="220"/>
        <v>287365.4542</v>
      </c>
      <c r="LT90" s="20">
        <f t="shared" si="220"/>
        <v>78328.48535</v>
      </c>
      <c r="LU90" s="20">
        <f t="shared" si="220"/>
        <v>201809.7149</v>
      </c>
      <c r="LV90" s="20">
        <f t="shared" si="220"/>
        <v>139230.0981</v>
      </c>
      <c r="LW90" s="20">
        <f t="shared" si="220"/>
        <v>484823.7491</v>
      </c>
      <c r="LX90" s="20">
        <f t="shared" si="220"/>
        <v>114208.5897</v>
      </c>
      <c r="LY90" s="20">
        <f t="shared" si="220"/>
        <v>127449.3236</v>
      </c>
      <c r="LZ90" s="20">
        <f t="shared" si="220"/>
        <v>317991.4271</v>
      </c>
      <c r="MA90" s="20">
        <f t="shared" si="220"/>
        <v>121102.9394</v>
      </c>
      <c r="MB90" s="20">
        <f t="shared" si="220"/>
        <v>201188.4573</v>
      </c>
      <c r="MC90" s="20">
        <f t="shared" si="220"/>
        <v>162335.0678</v>
      </c>
      <c r="MD90" s="20">
        <f t="shared" si="220"/>
        <v>107727.1158</v>
      </c>
      <c r="ME90" s="20">
        <f t="shared" si="220"/>
        <v>134825.2764</v>
      </c>
      <c r="MF90" s="20">
        <f t="shared" si="220"/>
        <v>242871.8476</v>
      </c>
      <c r="MG90" s="20">
        <f t="shared" si="220"/>
        <v>168302.2911</v>
      </c>
      <c r="MH90" s="20">
        <f t="shared" si="220"/>
        <v>101485.006</v>
      </c>
      <c r="MI90" s="20">
        <f t="shared" si="220"/>
        <v>232515.4573</v>
      </c>
      <c r="MJ90" s="20">
        <f t="shared" si="220"/>
        <v>117602.9309</v>
      </c>
      <c r="MK90" s="20">
        <f t="shared" si="220"/>
        <v>129197.9771</v>
      </c>
      <c r="ML90" s="20">
        <f t="shared" si="220"/>
        <v>257588.372</v>
      </c>
      <c r="MM90" s="20">
        <f t="shared" si="220"/>
        <v>271528.8314</v>
      </c>
      <c r="MN90" s="20">
        <f t="shared" si="220"/>
        <v>96313.01501</v>
      </c>
      <c r="MO90" s="20">
        <f t="shared" si="220"/>
        <v>110713.7511</v>
      </c>
      <c r="MP90" s="20">
        <f t="shared" si="220"/>
        <v>299372.4653</v>
      </c>
      <c r="MQ90" s="20">
        <f t="shared" si="220"/>
        <v>188068.3357</v>
      </c>
      <c r="MR90" s="20">
        <f t="shared" si="220"/>
        <v>159415.4832</v>
      </c>
      <c r="MS90" s="20">
        <f t="shared" si="220"/>
        <v>142988.0169</v>
      </c>
      <c r="MT90" s="20">
        <f t="shared" si="220"/>
        <v>513209.5626</v>
      </c>
      <c r="MU90" s="20">
        <f t="shared" si="220"/>
        <v>115878.3436</v>
      </c>
      <c r="MV90" s="20">
        <f t="shared" si="220"/>
        <v>89279.89434</v>
      </c>
      <c r="MW90" s="20">
        <f t="shared" si="220"/>
        <v>219388.6451</v>
      </c>
      <c r="MX90" s="20">
        <f t="shared" si="220"/>
        <v>132093.505</v>
      </c>
      <c r="MY90" s="20">
        <f t="shared" si="220"/>
        <v>232823.4792</v>
      </c>
      <c r="MZ90" s="20">
        <f t="shared" si="220"/>
        <v>167091.535</v>
      </c>
      <c r="NA90" s="20">
        <f t="shared" si="220"/>
        <v>129381.3116</v>
      </c>
      <c r="NB90" s="20">
        <f t="shared" si="220"/>
        <v>202009.0273</v>
      </c>
      <c r="NC90" s="20">
        <f t="shared" si="220"/>
        <v>105590.9083</v>
      </c>
      <c r="ND90" s="20">
        <f t="shared" si="220"/>
        <v>301972.3998</v>
      </c>
      <c r="NE90" s="20">
        <f t="shared" si="220"/>
        <v>178480.8551</v>
      </c>
      <c r="NF90" s="20">
        <f t="shared" si="220"/>
        <v>271289.5036</v>
      </c>
      <c r="NG90" s="20">
        <f t="shared" si="220"/>
        <v>127591.0362</v>
      </c>
      <c r="NH90" s="20">
        <f t="shared" si="220"/>
        <v>175481.3768</v>
      </c>
      <c r="NI90" s="20">
        <f t="shared" si="220"/>
        <v>231690.5717</v>
      </c>
      <c r="NJ90" s="20">
        <f t="shared" si="220"/>
        <v>280926.6425</v>
      </c>
      <c r="NK90" s="20">
        <f t="shared" si="220"/>
        <v>156220.9501</v>
      </c>
      <c r="NL90" s="20">
        <f t="shared" si="220"/>
        <v>207448.0818</v>
      </c>
      <c r="NM90" s="20">
        <f t="shared" si="220"/>
        <v>49420.02044</v>
      </c>
      <c r="NN90" s="20">
        <f t="shared" si="220"/>
        <v>231648.5368</v>
      </c>
      <c r="NO90" s="20">
        <f t="shared" si="220"/>
        <v>154772.8813</v>
      </c>
      <c r="NP90" s="20">
        <f t="shared" si="220"/>
        <v>246078.7375</v>
      </c>
      <c r="NQ90" s="20">
        <f t="shared" si="220"/>
        <v>68886.432</v>
      </c>
      <c r="NR90" s="20">
        <f t="shared" si="220"/>
        <v>121767.7536</v>
      </c>
      <c r="NS90" s="20">
        <f t="shared" si="220"/>
        <v>171078.4289</v>
      </c>
      <c r="NT90" s="20">
        <f t="shared" si="220"/>
        <v>118486.9518</v>
      </c>
      <c r="NU90" s="20">
        <f t="shared" si="220"/>
        <v>81141.41894</v>
      </c>
      <c r="NV90" s="20">
        <f t="shared" si="220"/>
        <v>160237.3722</v>
      </c>
      <c r="NW90" s="20">
        <f t="shared" si="220"/>
        <v>202387.7741</v>
      </c>
      <c r="NX90" s="20">
        <f t="shared" si="220"/>
        <v>186574.0685</v>
      </c>
      <c r="NY90" s="20">
        <f t="shared" si="220"/>
        <v>117913.4977</v>
      </c>
      <c r="NZ90" s="20">
        <f t="shared" si="220"/>
        <v>134772.2356</v>
      </c>
      <c r="OA90" s="20">
        <f t="shared" si="220"/>
        <v>145447.9773</v>
      </c>
      <c r="OB90" s="20">
        <f t="shared" si="220"/>
        <v>259646.4586</v>
      </c>
      <c r="OC90" s="20">
        <f t="shared" si="220"/>
        <v>236866.9464</v>
      </c>
      <c r="OD90" s="20">
        <f t="shared" si="220"/>
        <v>99391.64603</v>
      </c>
      <c r="OE90" s="20">
        <f t="shared" si="220"/>
        <v>293588.0887</v>
      </c>
      <c r="OF90" s="20">
        <f t="shared" si="220"/>
        <v>157652.4729</v>
      </c>
      <c r="OG90" s="20">
        <f t="shared" si="220"/>
        <v>224397.0202</v>
      </c>
      <c r="OH90" s="20">
        <f t="shared" si="220"/>
        <v>277386.3717</v>
      </c>
      <c r="OI90" s="20">
        <f t="shared" si="220"/>
        <v>108515.2459</v>
      </c>
      <c r="OJ90" s="20">
        <f t="shared" si="220"/>
        <v>195826.5869</v>
      </c>
      <c r="OK90" s="20">
        <f t="shared" si="220"/>
        <v>209722.2456</v>
      </c>
      <c r="OL90" s="20">
        <f t="shared" si="220"/>
        <v>265496.1211</v>
      </c>
    </row>
    <row r="91" ht="15.75" customHeight="1">
      <c r="A91" s="10">
        <v>2036.0</v>
      </c>
      <c r="B91" s="20">
        <f t="shared" si="13"/>
        <v>386439.1955</v>
      </c>
      <c r="C91" s="20">
        <f t="shared" si="14"/>
        <v>362065.8946</v>
      </c>
      <c r="D91" s="20">
        <f t="shared" si="15"/>
        <v>114776.7094</v>
      </c>
      <c r="E91" s="20">
        <f t="shared" si="16"/>
        <v>242650.676</v>
      </c>
      <c r="F91" s="20">
        <f t="shared" si="17"/>
        <v>238400.8746</v>
      </c>
      <c r="G91" s="20">
        <f t="shared" si="18"/>
        <v>308312.2167</v>
      </c>
      <c r="H91" s="20">
        <f t="shared" si="19"/>
        <v>242631.6501</v>
      </c>
      <c r="I91" s="20">
        <f t="shared" si="20"/>
        <v>355410.0027</v>
      </c>
      <c r="J91" s="20">
        <f t="shared" si="21"/>
        <v>209392.1339</v>
      </c>
      <c r="K91" s="20">
        <f t="shared" si="22"/>
        <v>254290.0442</v>
      </c>
      <c r="L91" s="20">
        <f t="shared" si="23"/>
        <v>475506.3091</v>
      </c>
      <c r="M91" s="20">
        <f t="shared" si="24"/>
        <v>204073.4339</v>
      </c>
      <c r="N91" s="20">
        <f t="shared" si="25"/>
        <v>250477.7965</v>
      </c>
      <c r="O91" s="20">
        <f t="shared" si="26"/>
        <v>114686.0845</v>
      </c>
      <c r="P91" s="20">
        <f t="shared" si="27"/>
        <v>270728.627</v>
      </c>
      <c r="Q91" s="20">
        <f t="shared" si="28"/>
        <v>312508.2501</v>
      </c>
      <c r="R91" s="20">
        <f t="shared" si="29"/>
        <v>242752.3616</v>
      </c>
      <c r="S91" s="20">
        <f t="shared" si="30"/>
        <v>206427.4667</v>
      </c>
      <c r="T91" s="20">
        <f t="shared" si="31"/>
        <v>291151.3849</v>
      </c>
      <c r="U91" s="20">
        <f t="shared" si="32"/>
        <v>362706.731</v>
      </c>
      <c r="V91" s="20">
        <f t="shared" si="33"/>
        <v>258756.6217</v>
      </c>
      <c r="W91" s="20">
        <f t="shared" si="34"/>
        <v>174286.0095</v>
      </c>
      <c r="X91" s="20">
        <f t="shared" si="35"/>
        <v>348164.1729</v>
      </c>
      <c r="Y91" s="20">
        <f t="shared" si="36"/>
        <v>299495.2646</v>
      </c>
      <c r="Z91" s="20">
        <f t="shared" si="37"/>
        <v>123958.2728</v>
      </c>
      <c r="AA91" s="20">
        <f t="shared" si="38"/>
        <v>262306.9313</v>
      </c>
      <c r="AB91" s="20">
        <f t="shared" si="39"/>
        <v>137784.1404</v>
      </c>
      <c r="AC91" s="20">
        <f t="shared" si="40"/>
        <v>202803.9484</v>
      </c>
      <c r="AD91" s="20">
        <f t="shared" si="41"/>
        <v>224638.2051</v>
      </c>
      <c r="AE91" s="20">
        <f t="shared" si="42"/>
        <v>124070.3875</v>
      </c>
      <c r="AF91" s="20">
        <f t="shared" si="43"/>
        <v>539294.3989</v>
      </c>
      <c r="AG91" s="20">
        <f t="shared" si="44"/>
        <v>264978.1369</v>
      </c>
      <c r="AH91" s="20">
        <f t="shared" si="45"/>
        <v>309112.6882</v>
      </c>
      <c r="AI91" s="20">
        <f t="shared" si="46"/>
        <v>138605.5296</v>
      </c>
      <c r="AJ91" s="20">
        <f t="shared" si="47"/>
        <v>459944.0082</v>
      </c>
      <c r="AK91" s="20">
        <f t="shared" si="48"/>
        <v>512126.6249</v>
      </c>
      <c r="AL91" s="20">
        <f t="shared" si="49"/>
        <v>320754.5885</v>
      </c>
      <c r="AM91" s="20">
        <f t="shared" si="50"/>
        <v>250452.9152</v>
      </c>
      <c r="AN91" s="20">
        <f t="shared" si="51"/>
        <v>167924.9382</v>
      </c>
      <c r="AO91" s="20">
        <f t="shared" si="52"/>
        <v>336245.4258</v>
      </c>
      <c r="AP91" s="20">
        <f t="shared" si="53"/>
        <v>364888.9469</v>
      </c>
      <c r="AQ91" s="20">
        <f t="shared" si="54"/>
        <v>216436.3525</v>
      </c>
      <c r="AR91" s="20">
        <f t="shared" si="55"/>
        <v>273630.0479</v>
      </c>
      <c r="AS91" s="20">
        <f t="shared" si="56"/>
        <v>368513.796</v>
      </c>
      <c r="AT91" s="20">
        <f t="shared" si="57"/>
        <v>173876.6379</v>
      </c>
      <c r="AU91" s="20">
        <f t="shared" si="58"/>
        <v>224670.0719</v>
      </c>
      <c r="AV91" s="20">
        <f t="shared" si="59"/>
        <v>252764.0497</v>
      </c>
      <c r="AW91" s="20">
        <f t="shared" si="60"/>
        <v>309311.5739</v>
      </c>
      <c r="AX91" s="20">
        <f t="shared" si="61"/>
        <v>153398.2638</v>
      </c>
      <c r="AY91" s="20">
        <f t="shared" si="62"/>
        <v>291214.1611</v>
      </c>
      <c r="AZ91" s="20">
        <f t="shared" si="63"/>
        <v>154597.0983</v>
      </c>
      <c r="BA91" s="20">
        <f t="shared" si="64"/>
        <v>267053.1318</v>
      </c>
      <c r="BB91" s="20">
        <f t="shared" si="65"/>
        <v>352784.2581</v>
      </c>
      <c r="BC91" s="20">
        <f t="shared" si="66"/>
        <v>139470.2906</v>
      </c>
      <c r="BD91" s="20">
        <f t="shared" si="67"/>
        <v>454358.5169</v>
      </c>
      <c r="BE91" s="20">
        <f t="shared" si="68"/>
        <v>268288.1238</v>
      </c>
      <c r="BF91" s="20">
        <f t="shared" si="69"/>
        <v>330068.2738</v>
      </c>
      <c r="BG91" s="20">
        <f t="shared" si="70"/>
        <v>151485.0264</v>
      </c>
      <c r="BH91" s="20">
        <f t="shared" si="71"/>
        <v>158613.1481</v>
      </c>
      <c r="BI91" s="20">
        <f t="shared" si="72"/>
        <v>388201.4178</v>
      </c>
      <c r="BJ91" s="20">
        <f t="shared" si="73"/>
        <v>182640.1641</v>
      </c>
      <c r="BK91" s="20">
        <f t="shared" si="74"/>
        <v>490954.8606</v>
      </c>
      <c r="BL91" s="20">
        <f t="shared" si="75"/>
        <v>154601.5806</v>
      </c>
      <c r="BM91" s="20">
        <f t="shared" si="76"/>
        <v>238681.6976</v>
      </c>
      <c r="BN91" s="20">
        <f t="shared" si="77"/>
        <v>403152.4963</v>
      </c>
      <c r="BO91" s="20">
        <f t="shared" si="78"/>
        <v>255068.9859</v>
      </c>
      <c r="BP91" s="20">
        <f t="shared" si="79"/>
        <v>162604.0656</v>
      </c>
      <c r="BQ91" s="20">
        <f t="shared" si="80"/>
        <v>208422.3074</v>
      </c>
      <c r="BR91" s="20">
        <f t="shared" si="81"/>
        <v>116662.7452</v>
      </c>
      <c r="BS91" s="20">
        <f t="shared" si="82"/>
        <v>319041.1801</v>
      </c>
      <c r="BT91" s="20">
        <f t="shared" si="83"/>
        <v>273213.8718</v>
      </c>
      <c r="BU91" s="20">
        <f t="shared" si="84"/>
        <v>330939.6556</v>
      </c>
      <c r="BV91" s="20">
        <f t="shared" si="85"/>
        <v>314377.8649</v>
      </c>
      <c r="BW91" s="20">
        <f t="shared" si="86"/>
        <v>187178.5477</v>
      </c>
      <c r="BX91" s="20">
        <f t="shared" si="87"/>
        <v>268390.2284</v>
      </c>
      <c r="BY91" s="20">
        <f t="shared" si="88"/>
        <v>304452.7142</v>
      </c>
      <c r="BZ91" s="20">
        <f t="shared" si="89"/>
        <v>347544.9702</v>
      </c>
      <c r="CA91" s="20">
        <f t="shared" si="90"/>
        <v>188234.4033</v>
      </c>
      <c r="CB91" s="20">
        <f t="shared" si="91"/>
        <v>269268.01</v>
      </c>
      <c r="CC91" s="20">
        <f t="shared" si="92"/>
        <v>133863.3143</v>
      </c>
      <c r="CD91" s="20">
        <f t="shared" si="93"/>
        <v>80780.02964</v>
      </c>
      <c r="CE91" s="20">
        <f t="shared" si="94"/>
        <v>147747.2216</v>
      </c>
      <c r="CF91" s="20">
        <f t="shared" si="95"/>
        <v>128656.8747</v>
      </c>
      <c r="CG91" s="20">
        <f t="shared" si="96"/>
        <v>329731.3535</v>
      </c>
      <c r="CH91" s="20">
        <f t="shared" si="97"/>
        <v>254377.6504</v>
      </c>
      <c r="CI91" s="20">
        <f t="shared" si="98"/>
        <v>218443.7024</v>
      </c>
      <c r="CJ91" s="20">
        <f t="shared" si="99"/>
        <v>363552.1427</v>
      </c>
      <c r="CK91" s="20">
        <f t="shared" si="100"/>
        <v>138947.4603</v>
      </c>
      <c r="CL91" s="20">
        <f t="shared" si="101"/>
        <v>336748.6879</v>
      </c>
      <c r="CM91" s="20">
        <f t="shared" si="102"/>
        <v>427701.9492</v>
      </c>
      <c r="CN91" s="20">
        <f t="shared" si="103"/>
        <v>621682.1158</v>
      </c>
      <c r="CO91" s="20">
        <f t="shared" si="104"/>
        <v>430006.8659</v>
      </c>
      <c r="CP91" s="20">
        <f t="shared" si="105"/>
        <v>223641.2745</v>
      </c>
      <c r="CQ91" s="20">
        <f t="shared" si="106"/>
        <v>418493.4541</v>
      </c>
      <c r="CR91" s="20">
        <f t="shared" si="107"/>
        <v>381707.165</v>
      </c>
      <c r="CS91" s="20">
        <f t="shared" si="108"/>
        <v>386534.0166</v>
      </c>
      <c r="CT91" s="20">
        <f t="shared" si="109"/>
        <v>125980.0152</v>
      </c>
      <c r="CU91" s="20">
        <f t="shared" si="110"/>
        <v>189057.8262</v>
      </c>
      <c r="CV91" s="20">
        <f t="shared" si="111"/>
        <v>181149.2764</v>
      </c>
      <c r="CW91" s="20">
        <f t="shared" si="112"/>
        <v>258532.5163</v>
      </c>
      <c r="CX91" s="20">
        <f t="shared" si="113"/>
        <v>285946.1315</v>
      </c>
      <c r="CY91" s="20">
        <f t="shared" si="114"/>
        <v>369284.029</v>
      </c>
      <c r="CZ91" s="20">
        <f t="shared" si="115"/>
        <v>219254.0164</v>
      </c>
      <c r="DA91" s="20">
        <f t="shared" si="116"/>
        <v>331993.979</v>
      </c>
      <c r="DB91" s="20">
        <f t="shared" si="117"/>
        <v>125215.9783</v>
      </c>
      <c r="DC91" s="20">
        <f t="shared" si="118"/>
        <v>404955.9531</v>
      </c>
      <c r="DD91" s="20">
        <f t="shared" si="119"/>
        <v>155875.2966</v>
      </c>
      <c r="DE91" s="20">
        <f t="shared" si="120"/>
        <v>297054.3046</v>
      </c>
      <c r="DF91" s="20">
        <f t="shared" si="121"/>
        <v>157660.9127</v>
      </c>
      <c r="DG91" s="20">
        <f t="shared" si="122"/>
        <v>302167.2108</v>
      </c>
      <c r="DH91" s="20">
        <f t="shared" si="123"/>
        <v>393775.4041</v>
      </c>
      <c r="DI91" s="20">
        <f t="shared" si="124"/>
        <v>189797.1302</v>
      </c>
      <c r="DJ91" s="20">
        <f t="shared" si="125"/>
        <v>208495.1935</v>
      </c>
      <c r="DK91" s="20">
        <f t="shared" si="126"/>
        <v>176980.7332</v>
      </c>
      <c r="DL91" s="20">
        <f t="shared" si="127"/>
        <v>442244.5847</v>
      </c>
      <c r="DM91" s="20">
        <f t="shared" si="128"/>
        <v>254638.6782</v>
      </c>
      <c r="DN91" s="20">
        <f t="shared" si="129"/>
        <v>434803.7981</v>
      </c>
      <c r="DO91" s="20">
        <f t="shared" si="130"/>
        <v>255595.7875</v>
      </c>
      <c r="DP91" s="20">
        <f t="shared" si="131"/>
        <v>231246.2298</v>
      </c>
      <c r="DQ91" s="20">
        <f t="shared" si="132"/>
        <v>333634.3586</v>
      </c>
      <c r="DR91" s="20">
        <f t="shared" si="133"/>
        <v>172938.168</v>
      </c>
      <c r="DS91" s="20">
        <f t="shared" si="134"/>
        <v>210767.9812</v>
      </c>
      <c r="DT91" s="20">
        <f t="shared" si="135"/>
        <v>222583.8794</v>
      </c>
      <c r="DU91" s="20">
        <f t="shared" si="136"/>
        <v>203301.1598</v>
      </c>
      <c r="DV91" s="20">
        <f t="shared" si="137"/>
        <v>308912.19</v>
      </c>
      <c r="DW91" s="20">
        <f t="shared" si="138"/>
        <v>264822.0703</v>
      </c>
      <c r="DX91" s="20">
        <f t="shared" si="139"/>
        <v>355992.6815</v>
      </c>
      <c r="DY91" s="20">
        <f t="shared" si="140"/>
        <v>376273.9297</v>
      </c>
      <c r="DZ91" s="20">
        <f t="shared" si="141"/>
        <v>446582.0083</v>
      </c>
      <c r="EA91" s="20">
        <f t="shared" si="142"/>
        <v>144141.6472</v>
      </c>
      <c r="EB91" s="20">
        <f t="shared" si="143"/>
        <v>292751.652</v>
      </c>
      <c r="EC91" s="20">
        <f t="shared" si="144"/>
        <v>200655.2122</v>
      </c>
      <c r="ED91" s="20">
        <f t="shared" si="145"/>
        <v>644758.8802</v>
      </c>
      <c r="EE91" s="20">
        <f t="shared" si="146"/>
        <v>167270.7135</v>
      </c>
      <c r="EF91" s="20">
        <f t="shared" si="147"/>
        <v>206471.8696</v>
      </c>
      <c r="EG91" s="20">
        <f t="shared" si="148"/>
        <v>401834.6436</v>
      </c>
      <c r="EH91" s="20">
        <f t="shared" si="149"/>
        <v>182381.7076</v>
      </c>
      <c r="EI91" s="20">
        <f t="shared" si="150"/>
        <v>327814.5935</v>
      </c>
      <c r="EJ91" s="20">
        <f t="shared" si="151"/>
        <v>258042.2553</v>
      </c>
      <c r="EK91" s="20">
        <f t="shared" si="152"/>
        <v>147838.8932</v>
      </c>
      <c r="EL91" s="20">
        <f t="shared" si="153"/>
        <v>167098.8879</v>
      </c>
      <c r="EM91" s="20">
        <f t="shared" si="154"/>
        <v>354151.0335</v>
      </c>
      <c r="EN91" s="20">
        <f t="shared" si="155"/>
        <v>230881.9537</v>
      </c>
      <c r="EO91" s="20">
        <f t="shared" si="156"/>
        <v>122907.0043</v>
      </c>
      <c r="EP91" s="20">
        <f t="shared" si="157"/>
        <v>296267.9991</v>
      </c>
      <c r="EQ91" s="20">
        <f t="shared" si="158"/>
        <v>172135.4001</v>
      </c>
      <c r="ER91" s="20">
        <f t="shared" si="159"/>
        <v>146308.8545</v>
      </c>
      <c r="ES91" s="20">
        <f t="shared" si="160"/>
        <v>300960.6989</v>
      </c>
      <c r="ET91" s="20">
        <f t="shared" si="161"/>
        <v>432965.91</v>
      </c>
      <c r="EU91" s="20">
        <f t="shared" si="162"/>
        <v>120738.1461</v>
      </c>
      <c r="EV91" s="20">
        <f t="shared" si="163"/>
        <v>153729.012</v>
      </c>
      <c r="EW91" s="20">
        <f t="shared" si="164"/>
        <v>428140.9794</v>
      </c>
      <c r="EX91" s="20">
        <f t="shared" si="165"/>
        <v>337305.4181</v>
      </c>
      <c r="EY91" s="20">
        <f t="shared" si="166"/>
        <v>190582.2587</v>
      </c>
      <c r="EZ91" s="20">
        <f t="shared" si="167"/>
        <v>177298.9231</v>
      </c>
      <c r="FA91" s="20">
        <f t="shared" si="168"/>
        <v>709931.7047</v>
      </c>
      <c r="FB91" s="20">
        <f t="shared" si="169"/>
        <v>194275.4178</v>
      </c>
      <c r="FC91" s="20">
        <f t="shared" si="170"/>
        <v>126890.1326</v>
      </c>
      <c r="FD91" s="20">
        <f t="shared" si="171"/>
        <v>313372.2304</v>
      </c>
      <c r="FE91" s="20">
        <f t="shared" si="172"/>
        <v>175927.79</v>
      </c>
      <c r="FF91" s="20">
        <f t="shared" si="173"/>
        <v>358515.3521</v>
      </c>
      <c r="FG91" s="20">
        <f t="shared" si="174"/>
        <v>223084.6124</v>
      </c>
      <c r="FH91" s="20">
        <f t="shared" si="175"/>
        <v>204940.026</v>
      </c>
      <c r="FI91" s="20">
        <f t="shared" si="176"/>
        <v>277375.3863</v>
      </c>
      <c r="FJ91" s="20">
        <f t="shared" si="177"/>
        <v>133933.8077</v>
      </c>
      <c r="FK91" s="20">
        <f t="shared" si="178"/>
        <v>501521.878</v>
      </c>
      <c r="FL91" s="20">
        <f t="shared" si="179"/>
        <v>278514.5777</v>
      </c>
      <c r="FM91" s="20">
        <f t="shared" si="180"/>
        <v>323209.076</v>
      </c>
      <c r="FN91" s="20">
        <f t="shared" si="181"/>
        <v>184951.4248</v>
      </c>
      <c r="FO91" s="20">
        <f t="shared" si="182"/>
        <v>288042.5793</v>
      </c>
      <c r="FP91" s="20">
        <f t="shared" si="183"/>
        <v>337209.6329</v>
      </c>
      <c r="FQ91" s="20">
        <f t="shared" si="184"/>
        <v>424618.0893</v>
      </c>
      <c r="FR91" s="20">
        <f t="shared" si="185"/>
        <v>229456.4471</v>
      </c>
      <c r="FS91" s="20">
        <f t="shared" si="186"/>
        <v>336313.8754</v>
      </c>
      <c r="FT91" s="20">
        <f t="shared" si="187"/>
        <v>73891.53741</v>
      </c>
      <c r="FU91" s="20">
        <f t="shared" si="188"/>
        <v>357587.5055</v>
      </c>
      <c r="FV91" s="20">
        <f t="shared" si="189"/>
        <v>265936.1207</v>
      </c>
      <c r="FW91" s="20">
        <f t="shared" si="190"/>
        <v>343494.5939</v>
      </c>
      <c r="FX91" s="20">
        <f t="shared" si="191"/>
        <v>116347.9778</v>
      </c>
      <c r="FY91" s="20">
        <f t="shared" si="192"/>
        <v>197118.4582</v>
      </c>
      <c r="FZ91" s="20">
        <f t="shared" si="193"/>
        <v>215089.2794</v>
      </c>
      <c r="GA91" s="20">
        <f t="shared" si="194"/>
        <v>168623.9967</v>
      </c>
      <c r="GB91" s="20">
        <f t="shared" si="195"/>
        <v>139525.4892</v>
      </c>
      <c r="GC91" s="20">
        <f t="shared" si="196"/>
        <v>255285.3274</v>
      </c>
      <c r="GD91" s="20">
        <f t="shared" si="197"/>
        <v>321599.3262</v>
      </c>
      <c r="GE91" s="20">
        <f t="shared" si="198"/>
        <v>264620.6466</v>
      </c>
      <c r="GF91" s="20">
        <f t="shared" si="199"/>
        <v>155310.7579</v>
      </c>
      <c r="GG91" s="20">
        <f t="shared" si="200"/>
        <v>221466.6704</v>
      </c>
      <c r="GH91" s="20">
        <f t="shared" si="201"/>
        <v>204029.3347</v>
      </c>
      <c r="GI91" s="20">
        <f t="shared" si="202"/>
        <v>332185.9826</v>
      </c>
      <c r="GJ91" s="20">
        <f t="shared" si="203"/>
        <v>357732.2605</v>
      </c>
      <c r="GK91" s="20">
        <f t="shared" si="204"/>
        <v>130626.6995</v>
      </c>
      <c r="GL91" s="20">
        <f t="shared" si="205"/>
        <v>402927.159</v>
      </c>
      <c r="GM91" s="20">
        <f t="shared" si="206"/>
        <v>276744.4392</v>
      </c>
      <c r="GN91" s="20">
        <f t="shared" si="207"/>
        <v>289470.2764</v>
      </c>
      <c r="GO91" s="20">
        <f t="shared" si="208"/>
        <v>387939.7746</v>
      </c>
      <c r="GP91" s="20">
        <f t="shared" si="209"/>
        <v>160425.3691</v>
      </c>
      <c r="GQ91" s="20">
        <f t="shared" si="210"/>
        <v>272938.1749</v>
      </c>
      <c r="GR91" s="20">
        <f t="shared" si="211"/>
        <v>301818.9544</v>
      </c>
      <c r="GS91" s="20">
        <f t="shared" si="212"/>
        <v>369307.9689</v>
      </c>
      <c r="GU91" s="20">
        <f t="shared" ref="GU91:OL91" si="221">B91/POWER(1+$B$31,11)</f>
        <v>279171.8969</v>
      </c>
      <c r="GV91" s="20">
        <f t="shared" si="221"/>
        <v>261564.1058</v>
      </c>
      <c r="GW91" s="20">
        <f t="shared" si="221"/>
        <v>82917.1369</v>
      </c>
      <c r="GX91" s="20">
        <f t="shared" si="221"/>
        <v>175296.0112</v>
      </c>
      <c r="GY91" s="20">
        <f t="shared" si="221"/>
        <v>172225.8642</v>
      </c>
      <c r="GZ91" s="20">
        <f t="shared" si="221"/>
        <v>222731.3052</v>
      </c>
      <c r="HA91" s="20">
        <f t="shared" si="221"/>
        <v>175282.2664</v>
      </c>
      <c r="HB91" s="20">
        <f t="shared" si="221"/>
        <v>256755.7478</v>
      </c>
      <c r="HC91" s="20">
        <f t="shared" si="221"/>
        <v>151269.3327</v>
      </c>
      <c r="HD91" s="20">
        <f t="shared" si="221"/>
        <v>183704.5383</v>
      </c>
      <c r="HE91" s="20">
        <f t="shared" si="221"/>
        <v>343515.8749</v>
      </c>
      <c r="HF91" s="20">
        <f t="shared" si="221"/>
        <v>147426.9907</v>
      </c>
      <c r="HG91" s="20">
        <f t="shared" si="221"/>
        <v>180950.4895</v>
      </c>
      <c r="HH91" s="20">
        <f t="shared" si="221"/>
        <v>82851.66756</v>
      </c>
      <c r="HI91" s="20">
        <f t="shared" si="221"/>
        <v>195580.1204</v>
      </c>
      <c r="HJ91" s="20">
        <f t="shared" si="221"/>
        <v>225762.609</v>
      </c>
      <c r="HK91" s="20">
        <f t="shared" si="221"/>
        <v>175369.471</v>
      </c>
      <c r="HL91" s="20">
        <f t="shared" si="221"/>
        <v>149127.594</v>
      </c>
      <c r="HM91" s="20">
        <f t="shared" si="221"/>
        <v>210333.9551</v>
      </c>
      <c r="HN91" s="20">
        <f t="shared" si="221"/>
        <v>262027.0597</v>
      </c>
      <c r="HO91" s="20">
        <f t="shared" si="221"/>
        <v>186931.289</v>
      </c>
      <c r="HP91" s="20">
        <f t="shared" si="221"/>
        <v>125907.9215</v>
      </c>
      <c r="HQ91" s="20">
        <f t="shared" si="221"/>
        <v>251521.2063</v>
      </c>
      <c r="HR91" s="20">
        <f t="shared" si="221"/>
        <v>216361.7514</v>
      </c>
      <c r="HS91" s="20">
        <f t="shared" si="221"/>
        <v>89550.09369</v>
      </c>
      <c r="HT91" s="20">
        <f t="shared" si="221"/>
        <v>189496.1082</v>
      </c>
      <c r="HU91" s="20">
        <f t="shared" si="221"/>
        <v>99538.19462</v>
      </c>
      <c r="HV91" s="20">
        <f t="shared" si="221"/>
        <v>146509.8873</v>
      </c>
      <c r="HW91" s="20">
        <f t="shared" si="221"/>
        <v>162283.4189</v>
      </c>
      <c r="HX91" s="20">
        <f t="shared" si="221"/>
        <v>89631.08771</v>
      </c>
      <c r="HY91" s="20">
        <f t="shared" si="221"/>
        <v>389597.7481</v>
      </c>
      <c r="HZ91" s="20">
        <f t="shared" si="221"/>
        <v>191425.844</v>
      </c>
      <c r="IA91" s="20">
        <f t="shared" si="221"/>
        <v>223309.5828</v>
      </c>
      <c r="IB91" s="20">
        <f t="shared" si="221"/>
        <v>100131.5837</v>
      </c>
      <c r="IC91" s="20">
        <f t="shared" si="221"/>
        <v>332273.3375</v>
      </c>
      <c r="ID91" s="20">
        <f t="shared" si="221"/>
        <v>369971.1701</v>
      </c>
      <c r="IE91" s="20">
        <f t="shared" si="221"/>
        <v>231719.9393</v>
      </c>
      <c r="IF91" s="20">
        <f t="shared" si="221"/>
        <v>180932.5147</v>
      </c>
      <c r="IG91" s="20">
        <f t="shared" si="221"/>
        <v>121312.5483</v>
      </c>
      <c r="IH91" s="20">
        <f t="shared" si="221"/>
        <v>242910.8497</v>
      </c>
      <c r="II91" s="20">
        <f t="shared" si="221"/>
        <v>263603.5388</v>
      </c>
      <c r="IJ91" s="20">
        <f t="shared" si="221"/>
        <v>156358.226</v>
      </c>
      <c r="IK91" s="20">
        <f t="shared" si="221"/>
        <v>197676.1685</v>
      </c>
      <c r="IL91" s="20">
        <f t="shared" si="221"/>
        <v>266222.2069</v>
      </c>
      <c r="IM91" s="20">
        <f t="shared" si="221"/>
        <v>125612.1827</v>
      </c>
      <c r="IN91" s="20">
        <f t="shared" si="221"/>
        <v>162306.4401</v>
      </c>
      <c r="IO91" s="20">
        <f t="shared" si="221"/>
        <v>182602.1274</v>
      </c>
      <c r="IP91" s="20">
        <f t="shared" si="221"/>
        <v>223453.2621</v>
      </c>
      <c r="IQ91" s="20">
        <f t="shared" si="221"/>
        <v>110818.1696</v>
      </c>
      <c r="IR91" s="20">
        <f t="shared" si="221"/>
        <v>210379.306</v>
      </c>
      <c r="IS91" s="20">
        <f t="shared" si="221"/>
        <v>111684.2331</v>
      </c>
      <c r="IT91" s="20">
        <f t="shared" si="221"/>
        <v>192924.8644</v>
      </c>
      <c r="IU91" s="20">
        <f t="shared" si="221"/>
        <v>254858.8541</v>
      </c>
      <c r="IV91" s="20">
        <f t="shared" si="221"/>
        <v>100756.3054</v>
      </c>
      <c r="IW91" s="20">
        <f t="shared" si="221"/>
        <v>328238.2598</v>
      </c>
      <c r="IX91" s="20">
        <f t="shared" si="221"/>
        <v>193817.0489</v>
      </c>
      <c r="IY91" s="20">
        <f t="shared" si="221"/>
        <v>238448.3437</v>
      </c>
      <c r="IZ91" s="20">
        <f t="shared" si="221"/>
        <v>109436.0062</v>
      </c>
      <c r="JA91" s="20">
        <f t="shared" si="221"/>
        <v>114585.5129</v>
      </c>
      <c r="JB91" s="20">
        <f t="shared" si="221"/>
        <v>280444.9639</v>
      </c>
      <c r="JC91" s="20">
        <f t="shared" si="221"/>
        <v>131943.1405</v>
      </c>
      <c r="JD91" s="20">
        <f t="shared" si="221"/>
        <v>354676.2371</v>
      </c>
      <c r="JE91" s="20">
        <f t="shared" si="221"/>
        <v>111687.4712</v>
      </c>
      <c r="JF91" s="20">
        <f t="shared" si="221"/>
        <v>172428.7367</v>
      </c>
      <c r="JG91" s="20">
        <f t="shared" si="221"/>
        <v>291245.9411</v>
      </c>
      <c r="JH91" s="20">
        <f t="shared" si="221"/>
        <v>184267.2624</v>
      </c>
      <c r="JI91" s="20">
        <f t="shared" si="221"/>
        <v>117468.6367</v>
      </c>
      <c r="JJ91" s="20">
        <f t="shared" si="221"/>
        <v>150568.7094</v>
      </c>
      <c r="JK91" s="20">
        <f t="shared" si="221"/>
        <v>84279.64932</v>
      </c>
      <c r="JL91" s="20">
        <f t="shared" si="221"/>
        <v>230482.1366</v>
      </c>
      <c r="JM91" s="20">
        <f t="shared" si="221"/>
        <v>197375.514</v>
      </c>
      <c r="JN91" s="20">
        <f t="shared" si="221"/>
        <v>239077.8485</v>
      </c>
      <c r="JO91" s="20">
        <f t="shared" si="221"/>
        <v>227113.2585</v>
      </c>
      <c r="JP91" s="20">
        <f t="shared" si="221"/>
        <v>135221.7654</v>
      </c>
      <c r="JQ91" s="20">
        <f t="shared" si="221"/>
        <v>193890.8115</v>
      </c>
      <c r="JR91" s="20">
        <f t="shared" si="221"/>
        <v>219943.1184</v>
      </c>
      <c r="JS91" s="20">
        <f t="shared" si="221"/>
        <v>251073.8811</v>
      </c>
      <c r="JT91" s="20">
        <f t="shared" si="221"/>
        <v>135984.5379</v>
      </c>
      <c r="JU91" s="20">
        <f t="shared" si="221"/>
        <v>194524.9395</v>
      </c>
      <c r="JV91" s="20">
        <f t="shared" si="221"/>
        <v>96705.70641</v>
      </c>
      <c r="JW91" s="20">
        <f t="shared" si="221"/>
        <v>58357.21214</v>
      </c>
      <c r="JX91" s="20">
        <f t="shared" si="221"/>
        <v>106735.7365</v>
      </c>
      <c r="JY91" s="20">
        <f t="shared" si="221"/>
        <v>92944.46365</v>
      </c>
      <c r="JZ91" s="20">
        <f t="shared" si="221"/>
        <v>238204.9453</v>
      </c>
      <c r="KA91" s="20">
        <f t="shared" si="221"/>
        <v>183767.827</v>
      </c>
      <c r="KB91" s="20">
        <f t="shared" si="221"/>
        <v>157808.3784</v>
      </c>
      <c r="KC91" s="20">
        <f t="shared" si="221"/>
        <v>262637.803</v>
      </c>
      <c r="KD91" s="20">
        <f t="shared" si="221"/>
        <v>100378.6016</v>
      </c>
      <c r="KE91" s="20">
        <f t="shared" si="221"/>
        <v>243274.417</v>
      </c>
      <c r="KF91" s="20">
        <f t="shared" si="221"/>
        <v>308980.9881</v>
      </c>
      <c r="KG91" s="20">
        <f t="shared" si="221"/>
        <v>449116.3877</v>
      </c>
      <c r="KH91" s="20">
        <f t="shared" si="221"/>
        <v>310646.109</v>
      </c>
      <c r="KI91" s="20">
        <f t="shared" si="221"/>
        <v>161563.215</v>
      </c>
      <c r="KJ91" s="20">
        <f t="shared" si="221"/>
        <v>302328.5753</v>
      </c>
      <c r="KK91" s="20">
        <f t="shared" si="221"/>
        <v>275753.3774</v>
      </c>
      <c r="KL91" s="20">
        <f t="shared" si="221"/>
        <v>279240.3977</v>
      </c>
      <c r="KM91" s="20">
        <f t="shared" si="221"/>
        <v>91010.64343</v>
      </c>
      <c r="KN91" s="20">
        <f t="shared" si="221"/>
        <v>136579.3962</v>
      </c>
      <c r="KO91" s="20">
        <f t="shared" si="221"/>
        <v>130866.0915</v>
      </c>
      <c r="KP91" s="20">
        <f t="shared" si="221"/>
        <v>186769.3905</v>
      </c>
      <c r="KQ91" s="20">
        <f t="shared" si="221"/>
        <v>206573.5694</v>
      </c>
      <c r="KR91" s="20">
        <f t="shared" si="221"/>
        <v>266778.6396</v>
      </c>
      <c r="KS91" s="20">
        <f t="shared" si="221"/>
        <v>158393.7665</v>
      </c>
      <c r="KT91" s="20">
        <f t="shared" si="221"/>
        <v>239839.5141</v>
      </c>
      <c r="KU91" s="20">
        <f t="shared" si="221"/>
        <v>90458.6869</v>
      </c>
      <c r="KV91" s="20">
        <f t="shared" si="221"/>
        <v>292548.7966</v>
      </c>
      <c r="KW91" s="20">
        <f t="shared" si="221"/>
        <v>112607.6307</v>
      </c>
      <c r="KX91" s="20">
        <f t="shared" si="221"/>
        <v>214598.35</v>
      </c>
      <c r="KY91" s="20">
        <f t="shared" si="221"/>
        <v>113897.5978</v>
      </c>
      <c r="KZ91" s="20">
        <f t="shared" si="221"/>
        <v>218292.0221</v>
      </c>
      <c r="LA91" s="20">
        <f t="shared" si="221"/>
        <v>284471.7301</v>
      </c>
      <c r="LB91" s="20">
        <f t="shared" si="221"/>
        <v>137113.4851</v>
      </c>
      <c r="LC91" s="20">
        <f t="shared" si="221"/>
        <v>150621.3639</v>
      </c>
      <c r="LD91" s="20">
        <f t="shared" si="221"/>
        <v>127854.6472</v>
      </c>
      <c r="LE91" s="20">
        <f t="shared" si="221"/>
        <v>319486.8974</v>
      </c>
      <c r="LF91" s="20">
        <f t="shared" si="221"/>
        <v>183956.399</v>
      </c>
      <c r="LG91" s="20">
        <f t="shared" si="221"/>
        <v>314111.5149</v>
      </c>
      <c r="LH91" s="20">
        <f t="shared" si="221"/>
        <v>184647.8351</v>
      </c>
      <c r="LI91" s="20">
        <f t="shared" si="221"/>
        <v>167057.1966</v>
      </c>
      <c r="LJ91" s="20">
        <f t="shared" si="221"/>
        <v>241024.5593</v>
      </c>
      <c r="LK91" s="20">
        <f t="shared" si="221"/>
        <v>124934.2121</v>
      </c>
      <c r="LL91" s="20">
        <f t="shared" si="221"/>
        <v>152263.274</v>
      </c>
      <c r="LM91" s="20">
        <f t="shared" si="221"/>
        <v>160799.3303</v>
      </c>
      <c r="LN91" s="20">
        <f t="shared" si="221"/>
        <v>146869.0834</v>
      </c>
      <c r="LO91" s="20">
        <f t="shared" si="221"/>
        <v>223164.7387</v>
      </c>
      <c r="LP91" s="20">
        <f t="shared" si="221"/>
        <v>191313.0981</v>
      </c>
      <c r="LQ91" s="20">
        <f t="shared" si="221"/>
        <v>257176.6874</v>
      </c>
      <c r="LR91" s="20">
        <f t="shared" si="221"/>
        <v>271828.2926</v>
      </c>
      <c r="LS91" s="20">
        <f t="shared" si="221"/>
        <v>322620.3445</v>
      </c>
      <c r="LT91" s="20">
        <f t="shared" si="221"/>
        <v>104130.9928</v>
      </c>
      <c r="LU91" s="20">
        <f t="shared" si="221"/>
        <v>211490.0221</v>
      </c>
      <c r="LV91" s="20">
        <f t="shared" si="221"/>
        <v>144957.5945</v>
      </c>
      <c r="LW91" s="20">
        <f t="shared" si="221"/>
        <v>465787.5334</v>
      </c>
      <c r="LX91" s="20">
        <f t="shared" si="221"/>
        <v>120839.9224</v>
      </c>
      <c r="LY91" s="20">
        <f t="shared" si="221"/>
        <v>149159.6716</v>
      </c>
      <c r="LZ91" s="20">
        <f t="shared" si="221"/>
        <v>290293.8962</v>
      </c>
      <c r="MA91" s="20">
        <f t="shared" si="221"/>
        <v>131756.426</v>
      </c>
      <c r="MB91" s="20">
        <f t="shared" si="221"/>
        <v>236820.2371</v>
      </c>
      <c r="MC91" s="20">
        <f t="shared" si="221"/>
        <v>186415.2155</v>
      </c>
      <c r="MD91" s="20">
        <f t="shared" si="221"/>
        <v>106801.962</v>
      </c>
      <c r="ME91" s="20">
        <f t="shared" si="221"/>
        <v>120715.7919</v>
      </c>
      <c r="MF91" s="20">
        <f t="shared" si="221"/>
        <v>255846.2418</v>
      </c>
      <c r="MG91" s="20">
        <f t="shared" si="221"/>
        <v>166794.0358</v>
      </c>
      <c r="MH91" s="20">
        <f t="shared" si="221"/>
        <v>88790.63498</v>
      </c>
      <c r="MI91" s="20">
        <f t="shared" si="221"/>
        <v>214030.3061</v>
      </c>
      <c r="MJ91" s="20">
        <f t="shared" si="221"/>
        <v>124354.2755</v>
      </c>
      <c r="MK91" s="20">
        <f t="shared" si="221"/>
        <v>105696.6295</v>
      </c>
      <c r="ML91" s="20">
        <f t="shared" si="221"/>
        <v>217420.4123</v>
      </c>
      <c r="MM91" s="20">
        <f t="shared" si="221"/>
        <v>312783.7854</v>
      </c>
      <c r="MN91" s="20">
        <f t="shared" si="221"/>
        <v>87223.80565</v>
      </c>
      <c r="MO91" s="20">
        <f t="shared" si="221"/>
        <v>111057.1091</v>
      </c>
      <c r="MP91" s="20">
        <f t="shared" si="221"/>
        <v>309298.1529</v>
      </c>
      <c r="MQ91" s="20">
        <f t="shared" si="221"/>
        <v>243676.6108</v>
      </c>
      <c r="MR91" s="20">
        <f t="shared" si="221"/>
        <v>137680.6786</v>
      </c>
      <c r="MS91" s="20">
        <f t="shared" si="221"/>
        <v>128084.5144</v>
      </c>
      <c r="MT91" s="20">
        <f t="shared" si="221"/>
        <v>512869.7684</v>
      </c>
      <c r="MU91" s="20">
        <f t="shared" si="221"/>
        <v>140348.6954</v>
      </c>
      <c r="MV91" s="20">
        <f t="shared" si="221"/>
        <v>91668.13156</v>
      </c>
      <c r="MW91" s="20">
        <f t="shared" si="221"/>
        <v>226386.7667</v>
      </c>
      <c r="MX91" s="20">
        <f t="shared" si="221"/>
        <v>127093.9787</v>
      </c>
      <c r="MY91" s="20">
        <f t="shared" si="221"/>
        <v>258999.1183</v>
      </c>
      <c r="MZ91" s="20">
        <f t="shared" si="221"/>
        <v>161161.0705</v>
      </c>
      <c r="NA91" s="20">
        <f t="shared" si="221"/>
        <v>148053.0352</v>
      </c>
      <c r="NB91" s="20">
        <f t="shared" si="221"/>
        <v>200381.8807</v>
      </c>
      <c r="NC91" s="20">
        <f t="shared" si="221"/>
        <v>96756.63237</v>
      </c>
      <c r="ND91" s="20">
        <f t="shared" si="221"/>
        <v>362310.0753</v>
      </c>
      <c r="NE91" s="20">
        <f t="shared" si="221"/>
        <v>201204.8568</v>
      </c>
      <c r="NF91" s="20">
        <f t="shared" si="221"/>
        <v>233493.1133</v>
      </c>
      <c r="NG91" s="20">
        <f t="shared" si="221"/>
        <v>133612.8444</v>
      </c>
      <c r="NH91" s="20">
        <f t="shared" si="221"/>
        <v>208088.0878</v>
      </c>
      <c r="NI91" s="20">
        <f t="shared" si="221"/>
        <v>243607.4135</v>
      </c>
      <c r="NJ91" s="20">
        <f t="shared" si="221"/>
        <v>306753.1422</v>
      </c>
      <c r="NK91" s="20">
        <f t="shared" si="221"/>
        <v>165764.2195</v>
      </c>
      <c r="NL91" s="20">
        <f t="shared" si="221"/>
        <v>242960.2992</v>
      </c>
      <c r="NM91" s="20">
        <f t="shared" si="221"/>
        <v>53380.81878</v>
      </c>
      <c r="NN91" s="20">
        <f t="shared" si="221"/>
        <v>258328.8222</v>
      </c>
      <c r="NO91" s="20">
        <f t="shared" si="221"/>
        <v>192117.9118</v>
      </c>
      <c r="NP91" s="20">
        <f t="shared" si="221"/>
        <v>248147.8031</v>
      </c>
      <c r="NQ91" s="20">
        <f t="shared" si="221"/>
        <v>84052.25465</v>
      </c>
      <c r="NR91" s="20">
        <f t="shared" si="221"/>
        <v>142402.5682</v>
      </c>
      <c r="NS91" s="20">
        <f t="shared" si="221"/>
        <v>155385.0718</v>
      </c>
      <c r="NT91" s="20">
        <f t="shared" si="221"/>
        <v>121817.563</v>
      </c>
      <c r="NU91" s="20">
        <f t="shared" si="221"/>
        <v>100796.182</v>
      </c>
      <c r="NV91" s="20">
        <f t="shared" si="221"/>
        <v>184423.5521</v>
      </c>
      <c r="NW91" s="20">
        <f t="shared" si="221"/>
        <v>232330.1958</v>
      </c>
      <c r="NX91" s="20">
        <f t="shared" si="221"/>
        <v>191167.5853</v>
      </c>
      <c r="NY91" s="20">
        <f t="shared" si="221"/>
        <v>112199.796</v>
      </c>
      <c r="NZ91" s="20">
        <f t="shared" si="221"/>
        <v>159992.2348</v>
      </c>
      <c r="OA91" s="20">
        <f t="shared" si="221"/>
        <v>147395.1324</v>
      </c>
      <c r="OB91" s="20">
        <f t="shared" si="221"/>
        <v>239978.2216</v>
      </c>
      <c r="OC91" s="20">
        <f t="shared" si="221"/>
        <v>258433.3963</v>
      </c>
      <c r="OD91" s="20">
        <f t="shared" si="221"/>
        <v>94367.507</v>
      </c>
      <c r="OE91" s="20">
        <f t="shared" si="221"/>
        <v>291083.1526</v>
      </c>
      <c r="OF91" s="20">
        <f t="shared" si="221"/>
        <v>199926.071</v>
      </c>
      <c r="OG91" s="20">
        <f t="shared" si="221"/>
        <v>209119.4866</v>
      </c>
      <c r="OH91" s="20">
        <f t="shared" si="221"/>
        <v>280255.9472</v>
      </c>
      <c r="OI91" s="20">
        <f t="shared" si="221"/>
        <v>115894.7</v>
      </c>
      <c r="OJ91" s="20">
        <f t="shared" si="221"/>
        <v>197176.3447</v>
      </c>
      <c r="OK91" s="20">
        <f t="shared" si="221"/>
        <v>218040.4344</v>
      </c>
      <c r="OL91" s="20">
        <f t="shared" si="221"/>
        <v>266795.9343</v>
      </c>
    </row>
    <row r="92" ht="15.75" customHeight="1">
      <c r="A92" s="10">
        <v>2037.0</v>
      </c>
      <c r="B92" s="20">
        <f t="shared" si="13"/>
        <v>328709.4525</v>
      </c>
      <c r="C92" s="20">
        <f t="shared" si="14"/>
        <v>195714.2186</v>
      </c>
      <c r="D92" s="20">
        <f t="shared" si="15"/>
        <v>171711.7328</v>
      </c>
      <c r="E92" s="20">
        <f t="shared" si="16"/>
        <v>70464.04125</v>
      </c>
      <c r="F92" s="20">
        <f t="shared" si="17"/>
        <v>242834.6643</v>
      </c>
      <c r="G92" s="20">
        <f t="shared" si="18"/>
        <v>230954.3113</v>
      </c>
      <c r="H92" s="20">
        <f t="shared" si="19"/>
        <v>435931.8081</v>
      </c>
      <c r="I92" s="20">
        <f t="shared" si="20"/>
        <v>255823.7563</v>
      </c>
      <c r="J92" s="20">
        <f t="shared" si="21"/>
        <v>279092.2071</v>
      </c>
      <c r="K92" s="20">
        <f t="shared" si="22"/>
        <v>144530.1825</v>
      </c>
      <c r="L92" s="20">
        <f t="shared" si="23"/>
        <v>496526.43</v>
      </c>
      <c r="M92" s="20">
        <f t="shared" si="24"/>
        <v>112998.8441</v>
      </c>
      <c r="N92" s="20">
        <f t="shared" si="25"/>
        <v>239151.8917</v>
      </c>
      <c r="O92" s="20">
        <f t="shared" si="26"/>
        <v>118092.2131</v>
      </c>
      <c r="P92" s="20">
        <f t="shared" si="27"/>
        <v>232678.8092</v>
      </c>
      <c r="Q92" s="20">
        <f t="shared" si="28"/>
        <v>329563.7004</v>
      </c>
      <c r="R92" s="20">
        <f t="shared" si="29"/>
        <v>217728.0439</v>
      </c>
      <c r="S92" s="20">
        <f t="shared" si="30"/>
        <v>245041.9749</v>
      </c>
      <c r="T92" s="20">
        <f t="shared" si="31"/>
        <v>521062.2519</v>
      </c>
      <c r="U92" s="20">
        <f t="shared" si="32"/>
        <v>409811.1233</v>
      </c>
      <c r="V92" s="20">
        <f t="shared" si="33"/>
        <v>408490.0598</v>
      </c>
      <c r="W92" s="20">
        <f t="shared" si="34"/>
        <v>188277.8007</v>
      </c>
      <c r="X92" s="20">
        <f t="shared" si="35"/>
        <v>333945.5849</v>
      </c>
      <c r="Y92" s="20">
        <f t="shared" si="36"/>
        <v>287279.6826</v>
      </c>
      <c r="Z92" s="20">
        <f t="shared" si="37"/>
        <v>101068.3713</v>
      </c>
      <c r="AA92" s="20">
        <f t="shared" si="38"/>
        <v>370654.2121</v>
      </c>
      <c r="AB92" s="20">
        <f t="shared" si="39"/>
        <v>106646.6701</v>
      </c>
      <c r="AC92" s="20">
        <f t="shared" si="40"/>
        <v>385800.9001</v>
      </c>
      <c r="AD92" s="20">
        <f t="shared" si="41"/>
        <v>200249.6869</v>
      </c>
      <c r="AE92" s="20">
        <f t="shared" si="42"/>
        <v>119253.0145</v>
      </c>
      <c r="AF92" s="20">
        <f t="shared" si="43"/>
        <v>636859.2409</v>
      </c>
      <c r="AG92" s="20">
        <f t="shared" si="44"/>
        <v>381343.1241</v>
      </c>
      <c r="AH92" s="20">
        <f t="shared" si="45"/>
        <v>283373.6183</v>
      </c>
      <c r="AI92" s="20">
        <f t="shared" si="46"/>
        <v>147543.145</v>
      </c>
      <c r="AJ92" s="20">
        <f t="shared" si="47"/>
        <v>358812.4796</v>
      </c>
      <c r="AK92" s="20">
        <f t="shared" si="48"/>
        <v>619261.76</v>
      </c>
      <c r="AL92" s="20">
        <f t="shared" si="49"/>
        <v>428562.2653</v>
      </c>
      <c r="AM92" s="20">
        <f t="shared" si="50"/>
        <v>252602.856</v>
      </c>
      <c r="AN92" s="20">
        <f t="shared" si="51"/>
        <v>66542.1984</v>
      </c>
      <c r="AO92" s="20">
        <f t="shared" si="52"/>
        <v>310178.355</v>
      </c>
      <c r="AP92" s="20">
        <f t="shared" si="53"/>
        <v>205345.6832</v>
      </c>
      <c r="AQ92" s="20">
        <f t="shared" si="54"/>
        <v>122485.0553</v>
      </c>
      <c r="AR92" s="20">
        <f t="shared" si="55"/>
        <v>95388.13931</v>
      </c>
      <c r="AS92" s="20">
        <f t="shared" si="56"/>
        <v>449203.1074</v>
      </c>
      <c r="AT92" s="20">
        <f t="shared" si="57"/>
        <v>174316.5925</v>
      </c>
      <c r="AU92" s="20">
        <f t="shared" si="58"/>
        <v>211117.3278</v>
      </c>
      <c r="AV92" s="20">
        <f t="shared" si="59"/>
        <v>342036.6215</v>
      </c>
      <c r="AW92" s="20">
        <f t="shared" si="60"/>
        <v>516166.3835</v>
      </c>
      <c r="AX92" s="20">
        <f t="shared" si="61"/>
        <v>128981.0463</v>
      </c>
      <c r="AY92" s="20">
        <f t="shared" si="62"/>
        <v>322152.6639</v>
      </c>
      <c r="AZ92" s="20">
        <f t="shared" si="63"/>
        <v>175122.5555</v>
      </c>
      <c r="BA92" s="20">
        <f t="shared" si="64"/>
        <v>315785.6246</v>
      </c>
      <c r="BB92" s="20">
        <f t="shared" si="65"/>
        <v>382969.5251</v>
      </c>
      <c r="BC92" s="20">
        <f t="shared" si="66"/>
        <v>110277.1338</v>
      </c>
      <c r="BD92" s="20">
        <f t="shared" si="67"/>
        <v>629210.1168</v>
      </c>
      <c r="BE92" s="20">
        <f t="shared" si="68"/>
        <v>477885.4576</v>
      </c>
      <c r="BF92" s="20">
        <f t="shared" si="69"/>
        <v>260018.2004</v>
      </c>
      <c r="BG92" s="20">
        <f t="shared" si="70"/>
        <v>84046.37355</v>
      </c>
      <c r="BH92" s="20">
        <f t="shared" si="71"/>
        <v>195889.473</v>
      </c>
      <c r="BI92" s="20">
        <f t="shared" si="72"/>
        <v>204523.8381</v>
      </c>
      <c r="BJ92" s="20">
        <f t="shared" si="73"/>
        <v>250629.8967</v>
      </c>
      <c r="BK92" s="20">
        <f t="shared" si="74"/>
        <v>420881.9641</v>
      </c>
      <c r="BL92" s="20">
        <f t="shared" si="75"/>
        <v>195624.1163</v>
      </c>
      <c r="BM92" s="20">
        <f t="shared" si="76"/>
        <v>265484.32</v>
      </c>
      <c r="BN92" s="20">
        <f t="shared" si="77"/>
        <v>290723.6523</v>
      </c>
      <c r="BO92" s="20">
        <f t="shared" si="78"/>
        <v>391318.5083</v>
      </c>
      <c r="BP92" s="20">
        <f t="shared" si="79"/>
        <v>214540.8978</v>
      </c>
      <c r="BQ92" s="20">
        <f t="shared" si="80"/>
        <v>208031.0191</v>
      </c>
      <c r="BR92" s="20">
        <f t="shared" si="81"/>
        <v>80353.66915</v>
      </c>
      <c r="BS92" s="20">
        <f t="shared" si="82"/>
        <v>169111.0605</v>
      </c>
      <c r="BT92" s="20">
        <f t="shared" si="83"/>
        <v>431054.5369</v>
      </c>
      <c r="BU92" s="20">
        <f t="shared" si="84"/>
        <v>277078.617</v>
      </c>
      <c r="BV92" s="20">
        <f t="shared" si="85"/>
        <v>333130.6458</v>
      </c>
      <c r="BW92" s="20">
        <f t="shared" si="86"/>
        <v>278307.6564</v>
      </c>
      <c r="BX92" s="20">
        <f t="shared" si="87"/>
        <v>466652.9835</v>
      </c>
      <c r="BY92" s="20">
        <f t="shared" si="88"/>
        <v>267472.8241</v>
      </c>
      <c r="BZ92" s="20">
        <f t="shared" si="89"/>
        <v>409229.7434</v>
      </c>
      <c r="CA92" s="20">
        <f t="shared" si="90"/>
        <v>197191.8636</v>
      </c>
      <c r="CB92" s="20">
        <f t="shared" si="91"/>
        <v>310371.9744</v>
      </c>
      <c r="CC92" s="20">
        <f t="shared" si="92"/>
        <v>95416.21073</v>
      </c>
      <c r="CD92" s="20">
        <f t="shared" si="93"/>
        <v>54676.87107</v>
      </c>
      <c r="CE92" s="20">
        <f t="shared" si="94"/>
        <v>154928.1345</v>
      </c>
      <c r="CF92" s="20">
        <f t="shared" si="95"/>
        <v>236800.8713</v>
      </c>
      <c r="CG92" s="20">
        <f t="shared" si="96"/>
        <v>452053.2298</v>
      </c>
      <c r="CH92" s="20">
        <f t="shared" si="97"/>
        <v>238560.4568</v>
      </c>
      <c r="CI92" s="20">
        <f t="shared" si="98"/>
        <v>141142.0582</v>
      </c>
      <c r="CJ92" s="20">
        <f t="shared" si="99"/>
        <v>336722.4218</v>
      </c>
      <c r="CK92" s="20">
        <f t="shared" si="100"/>
        <v>131304.4543</v>
      </c>
      <c r="CL92" s="20">
        <f t="shared" si="101"/>
        <v>144034.5937</v>
      </c>
      <c r="CM92" s="20">
        <f t="shared" si="102"/>
        <v>457083.4204</v>
      </c>
      <c r="CN92" s="20">
        <f t="shared" si="103"/>
        <v>874006.4612</v>
      </c>
      <c r="CO92" s="20">
        <f t="shared" si="104"/>
        <v>552406.3908</v>
      </c>
      <c r="CP92" s="20">
        <f t="shared" si="105"/>
        <v>259137.8219</v>
      </c>
      <c r="CQ92" s="20">
        <f t="shared" si="106"/>
        <v>154343.2124</v>
      </c>
      <c r="CR92" s="20">
        <f t="shared" si="107"/>
        <v>468057.5056</v>
      </c>
      <c r="CS92" s="20">
        <f t="shared" si="108"/>
        <v>496209.0053</v>
      </c>
      <c r="CT92" s="20">
        <f t="shared" si="109"/>
        <v>185691.8489</v>
      </c>
      <c r="CU92" s="20">
        <f t="shared" si="110"/>
        <v>227726.1529</v>
      </c>
      <c r="CV92" s="20">
        <f t="shared" si="111"/>
        <v>178684.6338</v>
      </c>
      <c r="CW92" s="20">
        <f t="shared" si="112"/>
        <v>263961.8833</v>
      </c>
      <c r="CX92" s="20">
        <f t="shared" si="113"/>
        <v>390573.6727</v>
      </c>
      <c r="CY92" s="20">
        <f t="shared" si="114"/>
        <v>507006.3403</v>
      </c>
      <c r="CZ92" s="20">
        <f t="shared" si="115"/>
        <v>317045.243</v>
      </c>
      <c r="DA92" s="20">
        <f t="shared" si="116"/>
        <v>259244.5092</v>
      </c>
      <c r="DB92" s="20">
        <f t="shared" si="117"/>
        <v>114280.1952</v>
      </c>
      <c r="DC92" s="20">
        <f t="shared" si="118"/>
        <v>410846.7873</v>
      </c>
      <c r="DD92" s="20">
        <f t="shared" si="119"/>
        <v>131558.1898</v>
      </c>
      <c r="DE92" s="20">
        <f t="shared" si="120"/>
        <v>408763.2219</v>
      </c>
      <c r="DF92" s="20">
        <f t="shared" si="121"/>
        <v>63011.10407</v>
      </c>
      <c r="DG92" s="20">
        <f t="shared" si="122"/>
        <v>337477.3835</v>
      </c>
      <c r="DH92" s="20">
        <f t="shared" si="123"/>
        <v>514918.2897</v>
      </c>
      <c r="DI92" s="20">
        <f t="shared" si="124"/>
        <v>214312.9604</v>
      </c>
      <c r="DJ92" s="20">
        <f t="shared" si="125"/>
        <v>282746.256</v>
      </c>
      <c r="DK92" s="20">
        <f t="shared" si="126"/>
        <v>191596.6196</v>
      </c>
      <c r="DL92" s="20">
        <f t="shared" si="127"/>
        <v>435938.0468</v>
      </c>
      <c r="DM92" s="20">
        <f t="shared" si="128"/>
        <v>242899.5734</v>
      </c>
      <c r="DN92" s="20">
        <f t="shared" si="129"/>
        <v>530933.4989</v>
      </c>
      <c r="DO92" s="20">
        <f t="shared" si="130"/>
        <v>318466.6152</v>
      </c>
      <c r="DP92" s="20">
        <f t="shared" si="131"/>
        <v>238125.0587</v>
      </c>
      <c r="DQ92" s="20">
        <f t="shared" si="132"/>
        <v>343002.739</v>
      </c>
      <c r="DR92" s="20">
        <f t="shared" si="133"/>
        <v>76949.48769</v>
      </c>
      <c r="DS92" s="20">
        <f t="shared" si="134"/>
        <v>106046.5668</v>
      </c>
      <c r="DT92" s="20">
        <f t="shared" si="135"/>
        <v>337553.2505</v>
      </c>
      <c r="DU92" s="20">
        <f t="shared" si="136"/>
        <v>295518.5296</v>
      </c>
      <c r="DV92" s="20">
        <f t="shared" si="137"/>
        <v>190820.2846</v>
      </c>
      <c r="DW92" s="20">
        <f t="shared" si="138"/>
        <v>326590.2011</v>
      </c>
      <c r="DX92" s="20">
        <f t="shared" si="139"/>
        <v>515045.6083</v>
      </c>
      <c r="DY92" s="20">
        <f t="shared" si="140"/>
        <v>663178.4831</v>
      </c>
      <c r="DZ92" s="20">
        <f t="shared" si="141"/>
        <v>468726.6319</v>
      </c>
      <c r="EA92" s="20">
        <f t="shared" si="142"/>
        <v>221051.1672</v>
      </c>
      <c r="EB92" s="20">
        <f t="shared" si="143"/>
        <v>242265.7694</v>
      </c>
      <c r="EC92" s="20">
        <f t="shared" si="144"/>
        <v>226611.3447</v>
      </c>
      <c r="ED92" s="20">
        <f t="shared" si="145"/>
        <v>1191258.752</v>
      </c>
      <c r="EE92" s="20">
        <f t="shared" si="146"/>
        <v>152970.0862</v>
      </c>
      <c r="EF92" s="20">
        <f t="shared" si="147"/>
        <v>194491.7702</v>
      </c>
      <c r="EG92" s="20">
        <f t="shared" si="148"/>
        <v>460190.3609</v>
      </c>
      <c r="EH92" s="20">
        <f t="shared" si="149"/>
        <v>251269.7054</v>
      </c>
      <c r="EI92" s="20">
        <f t="shared" si="150"/>
        <v>242541.0973</v>
      </c>
      <c r="EJ92" s="20">
        <f t="shared" si="151"/>
        <v>401919.3329</v>
      </c>
      <c r="EK92" s="20">
        <f t="shared" si="152"/>
        <v>71501.97861</v>
      </c>
      <c r="EL92" s="20">
        <f t="shared" si="153"/>
        <v>189441.3905</v>
      </c>
      <c r="EM92" s="20">
        <f t="shared" si="154"/>
        <v>222985.1419</v>
      </c>
      <c r="EN92" s="20">
        <f t="shared" si="155"/>
        <v>290333.3279</v>
      </c>
      <c r="EO92" s="20">
        <f t="shared" si="156"/>
        <v>128390.9085</v>
      </c>
      <c r="EP92" s="20">
        <f t="shared" si="157"/>
        <v>389613.6851</v>
      </c>
      <c r="EQ92" s="20">
        <f t="shared" si="158"/>
        <v>268811.2763</v>
      </c>
      <c r="ER92" s="20">
        <f t="shared" si="159"/>
        <v>143201.0596</v>
      </c>
      <c r="ES92" s="20">
        <f t="shared" si="160"/>
        <v>265091.7944</v>
      </c>
      <c r="ET92" s="20">
        <f t="shared" si="161"/>
        <v>538398.1295</v>
      </c>
      <c r="EU92" s="20">
        <f t="shared" si="162"/>
        <v>134443.8572</v>
      </c>
      <c r="EV92" s="20">
        <f t="shared" si="163"/>
        <v>209596.2977</v>
      </c>
      <c r="EW92" s="20">
        <f t="shared" si="164"/>
        <v>609907.2311</v>
      </c>
      <c r="EX92" s="20">
        <f t="shared" si="165"/>
        <v>409958.9027</v>
      </c>
      <c r="EY92" s="20">
        <f t="shared" si="166"/>
        <v>45387.86063</v>
      </c>
      <c r="EZ92" s="20">
        <f t="shared" si="167"/>
        <v>138645.1887</v>
      </c>
      <c r="FA92" s="20">
        <f t="shared" si="168"/>
        <v>564672.6913</v>
      </c>
      <c r="FB92" s="20">
        <f t="shared" si="169"/>
        <v>146737.0447</v>
      </c>
      <c r="FC92" s="20">
        <f t="shared" si="170"/>
        <v>185192.38</v>
      </c>
      <c r="FD92" s="20">
        <f t="shared" si="171"/>
        <v>289027.1754</v>
      </c>
      <c r="FE92" s="20">
        <f t="shared" si="172"/>
        <v>254339.6538</v>
      </c>
      <c r="FF92" s="20">
        <f t="shared" si="173"/>
        <v>441317.6293</v>
      </c>
      <c r="FG92" s="20">
        <f t="shared" si="174"/>
        <v>230300.8429</v>
      </c>
      <c r="FH92" s="20">
        <f t="shared" si="175"/>
        <v>209687.7489</v>
      </c>
      <c r="FI92" s="20">
        <f t="shared" si="176"/>
        <v>349651.7479</v>
      </c>
      <c r="FJ92" s="20">
        <f t="shared" si="177"/>
        <v>133816.9372</v>
      </c>
      <c r="FK92" s="20">
        <f t="shared" si="178"/>
        <v>510256.2366</v>
      </c>
      <c r="FL92" s="20">
        <f t="shared" si="179"/>
        <v>120145.1568</v>
      </c>
      <c r="FM92" s="20">
        <f t="shared" si="180"/>
        <v>544063.1552</v>
      </c>
      <c r="FN92" s="20">
        <f t="shared" si="181"/>
        <v>141745.8608</v>
      </c>
      <c r="FO92" s="20">
        <f t="shared" si="182"/>
        <v>420283.4619</v>
      </c>
      <c r="FP92" s="20">
        <f t="shared" si="183"/>
        <v>373852.3066</v>
      </c>
      <c r="FQ92" s="20">
        <f t="shared" si="184"/>
        <v>588884.3525</v>
      </c>
      <c r="FR92" s="20">
        <f t="shared" si="185"/>
        <v>311921.316</v>
      </c>
      <c r="FS92" s="20">
        <f t="shared" si="186"/>
        <v>583976.978</v>
      </c>
      <c r="FT92" s="20">
        <f t="shared" si="187"/>
        <v>75285.9909</v>
      </c>
      <c r="FU92" s="20">
        <f t="shared" si="188"/>
        <v>425634.5526</v>
      </c>
      <c r="FV92" s="20">
        <f t="shared" si="189"/>
        <v>245183.6175</v>
      </c>
      <c r="FW92" s="20">
        <f t="shared" si="190"/>
        <v>502378.7679</v>
      </c>
      <c r="FX92" s="20">
        <f t="shared" si="191"/>
        <v>138288.617</v>
      </c>
      <c r="FY92" s="20">
        <f t="shared" si="192"/>
        <v>98928.57481</v>
      </c>
      <c r="FZ92" s="20">
        <f t="shared" si="193"/>
        <v>248424.5652</v>
      </c>
      <c r="GA92" s="20">
        <f t="shared" si="194"/>
        <v>256033.1795</v>
      </c>
      <c r="GB92" s="20">
        <f t="shared" si="195"/>
        <v>221267.1797</v>
      </c>
      <c r="GC92" s="20">
        <f t="shared" si="196"/>
        <v>366929.227</v>
      </c>
      <c r="GD92" s="20">
        <f t="shared" si="197"/>
        <v>345939.837</v>
      </c>
      <c r="GE92" s="20">
        <f t="shared" si="198"/>
        <v>408510.2717</v>
      </c>
      <c r="GF92" s="20">
        <f t="shared" si="199"/>
        <v>111982.015</v>
      </c>
      <c r="GG92" s="20">
        <f t="shared" si="200"/>
        <v>91366.14962</v>
      </c>
      <c r="GH92" s="20">
        <f t="shared" si="201"/>
        <v>314074.2355</v>
      </c>
      <c r="GI92" s="20">
        <f t="shared" si="202"/>
        <v>373473.0966</v>
      </c>
      <c r="GJ92" s="20">
        <f t="shared" si="203"/>
        <v>246321.7312</v>
      </c>
      <c r="GK92" s="20">
        <f t="shared" si="204"/>
        <v>116613.0337</v>
      </c>
      <c r="GL92" s="20">
        <f t="shared" si="205"/>
        <v>525663.3474</v>
      </c>
      <c r="GM92" s="20">
        <f t="shared" si="206"/>
        <v>246210.3318</v>
      </c>
      <c r="GN92" s="20">
        <f t="shared" si="207"/>
        <v>447123.3427</v>
      </c>
      <c r="GO92" s="20">
        <f t="shared" si="208"/>
        <v>447603.4213</v>
      </c>
      <c r="GP92" s="20">
        <f t="shared" si="209"/>
        <v>210397.5247</v>
      </c>
      <c r="GQ92" s="20">
        <f t="shared" si="210"/>
        <v>254150.6232</v>
      </c>
      <c r="GR92" s="20">
        <f t="shared" si="211"/>
        <v>402613.8169</v>
      </c>
      <c r="GS92" s="20">
        <f t="shared" si="212"/>
        <v>293829.5336</v>
      </c>
      <c r="GU92" s="20">
        <f t="shared" ref="GU92:OL92" si="222">B92/POWER(1+$B$31,12)</f>
        <v>230550.1964</v>
      </c>
      <c r="GV92" s="20">
        <f t="shared" si="222"/>
        <v>137270.0152</v>
      </c>
      <c r="GW92" s="20">
        <f t="shared" si="222"/>
        <v>120435.1546</v>
      </c>
      <c r="GX92" s="20">
        <f t="shared" si="222"/>
        <v>49422.06081</v>
      </c>
      <c r="GY92" s="20">
        <f t="shared" si="222"/>
        <v>170319.3477</v>
      </c>
      <c r="GZ92" s="20">
        <f t="shared" si="222"/>
        <v>161986.7072</v>
      </c>
      <c r="HA92" s="20">
        <f t="shared" si="222"/>
        <v>305753.7993</v>
      </c>
      <c r="HB92" s="20">
        <f t="shared" si="222"/>
        <v>179429.6355</v>
      </c>
      <c r="HC92" s="20">
        <f t="shared" si="222"/>
        <v>195749.6588</v>
      </c>
      <c r="HD92" s="20">
        <f t="shared" si="222"/>
        <v>101370.5621</v>
      </c>
      <c r="HE92" s="20">
        <f t="shared" si="222"/>
        <v>348253.648</v>
      </c>
      <c r="HF92" s="20">
        <f t="shared" si="222"/>
        <v>79255.11571</v>
      </c>
      <c r="HG92" s="20">
        <f t="shared" si="222"/>
        <v>167736.3251</v>
      </c>
      <c r="HH92" s="20">
        <f t="shared" si="222"/>
        <v>82827.50227</v>
      </c>
      <c r="HI92" s="20">
        <f t="shared" si="222"/>
        <v>163196.2353</v>
      </c>
      <c r="HJ92" s="20">
        <f t="shared" si="222"/>
        <v>231149.3487</v>
      </c>
      <c r="HK92" s="20">
        <f t="shared" si="222"/>
        <v>152710.0693</v>
      </c>
      <c r="HL92" s="20">
        <f t="shared" si="222"/>
        <v>171867.511</v>
      </c>
      <c r="HM92" s="20">
        <f t="shared" si="222"/>
        <v>365462.5798</v>
      </c>
      <c r="HN92" s="20">
        <f t="shared" si="222"/>
        <v>287433.2765</v>
      </c>
      <c r="HO92" s="20">
        <f t="shared" si="222"/>
        <v>286506.7092</v>
      </c>
      <c r="HP92" s="20">
        <f t="shared" si="222"/>
        <v>132054.2613</v>
      </c>
      <c r="HQ92" s="20">
        <f t="shared" si="222"/>
        <v>234222.7143</v>
      </c>
      <c r="HR92" s="20">
        <f t="shared" si="222"/>
        <v>201492.1894</v>
      </c>
      <c r="HS92" s="20">
        <f t="shared" si="222"/>
        <v>70887.32215</v>
      </c>
      <c r="HT92" s="20">
        <f t="shared" si="222"/>
        <v>259969.4069</v>
      </c>
      <c r="HU92" s="20">
        <f t="shared" si="222"/>
        <v>74799.82871</v>
      </c>
      <c r="HV92" s="20">
        <f t="shared" si="222"/>
        <v>270592.9891</v>
      </c>
      <c r="HW92" s="20">
        <f t="shared" si="222"/>
        <v>140451.1014</v>
      </c>
      <c r="HX92" s="20">
        <f t="shared" si="222"/>
        <v>83641.66503</v>
      </c>
      <c r="HY92" s="20">
        <f t="shared" si="222"/>
        <v>446680.258</v>
      </c>
      <c r="HZ92" s="20">
        <f t="shared" si="222"/>
        <v>267466.3947</v>
      </c>
      <c r="IA92" s="20">
        <f t="shared" si="222"/>
        <v>198752.5544</v>
      </c>
      <c r="IB92" s="20">
        <f t="shared" si="222"/>
        <v>103483.7934</v>
      </c>
      <c r="IC92" s="20">
        <f t="shared" si="222"/>
        <v>251663.854</v>
      </c>
      <c r="ID92" s="20">
        <f t="shared" si="222"/>
        <v>434337.739</v>
      </c>
      <c r="IE92" s="20">
        <f t="shared" si="222"/>
        <v>300584.9503</v>
      </c>
      <c r="IF92" s="20">
        <f t="shared" si="222"/>
        <v>177170.5609</v>
      </c>
      <c r="IG92" s="20">
        <f t="shared" si="222"/>
        <v>46671.35914</v>
      </c>
      <c r="IH92" s="20">
        <f t="shared" si="222"/>
        <v>217552.8575</v>
      </c>
      <c r="II92" s="20">
        <f t="shared" si="222"/>
        <v>144025.3307</v>
      </c>
      <c r="IJ92" s="20">
        <f t="shared" si="222"/>
        <v>85908.55344</v>
      </c>
      <c r="IK92" s="20">
        <f t="shared" si="222"/>
        <v>66903.32172</v>
      </c>
      <c r="IL92" s="20">
        <f t="shared" si="222"/>
        <v>315062.0217</v>
      </c>
      <c r="IM92" s="20">
        <f t="shared" si="222"/>
        <v>122262.1508</v>
      </c>
      <c r="IN92" s="20">
        <f t="shared" si="222"/>
        <v>148073.4461</v>
      </c>
      <c r="IO92" s="20">
        <f t="shared" si="222"/>
        <v>239897.6046</v>
      </c>
      <c r="IP92" s="20">
        <f t="shared" si="222"/>
        <v>362028.7162</v>
      </c>
      <c r="IQ92" s="20">
        <f t="shared" si="222"/>
        <v>90464.71078</v>
      </c>
      <c r="IR92" s="20">
        <f t="shared" si="222"/>
        <v>225951.3968</v>
      </c>
      <c r="IS92" s="20">
        <f t="shared" si="222"/>
        <v>122827.437</v>
      </c>
      <c r="IT92" s="20">
        <f t="shared" si="222"/>
        <v>221485.6836</v>
      </c>
      <c r="IU92" s="20">
        <f t="shared" si="222"/>
        <v>268607.1197</v>
      </c>
      <c r="IV92" s="20">
        <f t="shared" si="222"/>
        <v>77346.16287</v>
      </c>
      <c r="IW92" s="20">
        <f t="shared" si="222"/>
        <v>441315.3163</v>
      </c>
      <c r="IX92" s="20">
        <f t="shared" si="222"/>
        <v>335179.245</v>
      </c>
      <c r="IY92" s="20">
        <f t="shared" si="222"/>
        <v>182371.5343</v>
      </c>
      <c r="IZ92" s="20">
        <f t="shared" si="222"/>
        <v>58948.43541</v>
      </c>
      <c r="JA92" s="20">
        <f t="shared" si="222"/>
        <v>137392.9351</v>
      </c>
      <c r="JB92" s="20">
        <f t="shared" si="222"/>
        <v>143448.9051</v>
      </c>
      <c r="JC92" s="20">
        <f t="shared" si="222"/>
        <v>175786.7669</v>
      </c>
      <c r="JD92" s="20">
        <f t="shared" si="222"/>
        <v>295198.1416</v>
      </c>
      <c r="JE92" s="20">
        <f t="shared" si="222"/>
        <v>137206.8192</v>
      </c>
      <c r="JF92" s="20">
        <f t="shared" si="222"/>
        <v>186205.3605</v>
      </c>
      <c r="JG92" s="20">
        <f t="shared" si="222"/>
        <v>203907.7204</v>
      </c>
      <c r="JH92" s="20">
        <f t="shared" si="222"/>
        <v>274462.9285</v>
      </c>
      <c r="JI92" s="20">
        <f t="shared" si="222"/>
        <v>150474.6692</v>
      </c>
      <c r="JJ92" s="20">
        <f t="shared" si="222"/>
        <v>145908.7713</v>
      </c>
      <c r="JK92" s="20">
        <f t="shared" si="222"/>
        <v>56358.44684</v>
      </c>
      <c r="JL92" s="20">
        <f t="shared" si="222"/>
        <v>118611.0954</v>
      </c>
      <c r="JM92" s="20">
        <f t="shared" si="222"/>
        <v>302332.9794</v>
      </c>
      <c r="JN92" s="20">
        <f t="shared" si="222"/>
        <v>194337.3672</v>
      </c>
      <c r="JO92" s="20">
        <f t="shared" si="222"/>
        <v>233651.1325</v>
      </c>
      <c r="JP92" s="20">
        <f t="shared" si="222"/>
        <v>195199.3907</v>
      </c>
      <c r="JQ92" s="20">
        <f t="shared" si="222"/>
        <v>327301.0137</v>
      </c>
      <c r="JR92" s="20">
        <f t="shared" si="222"/>
        <v>187600.0573</v>
      </c>
      <c r="JS92" s="20">
        <f t="shared" si="222"/>
        <v>287025.5084</v>
      </c>
      <c r="JT92" s="20">
        <f t="shared" si="222"/>
        <v>138306.4057</v>
      </c>
      <c r="JU92" s="20">
        <f t="shared" si="222"/>
        <v>217688.6582</v>
      </c>
      <c r="JV92" s="20">
        <f t="shared" si="222"/>
        <v>66923.01045</v>
      </c>
      <c r="JW92" s="20">
        <f t="shared" si="222"/>
        <v>38349.25728</v>
      </c>
      <c r="JX92" s="20">
        <f t="shared" si="222"/>
        <v>108663.4764</v>
      </c>
      <c r="JY92" s="20">
        <f t="shared" si="222"/>
        <v>166087.3667</v>
      </c>
      <c r="JZ92" s="20">
        <f t="shared" si="222"/>
        <v>317061.0402</v>
      </c>
      <c r="KA92" s="20">
        <f t="shared" si="222"/>
        <v>167321.5046</v>
      </c>
      <c r="KB92" s="20">
        <f t="shared" si="222"/>
        <v>98994.19989</v>
      </c>
      <c r="KC92" s="20">
        <f t="shared" si="222"/>
        <v>236170.3319</v>
      </c>
      <c r="KD92" s="20">
        <f t="shared" si="222"/>
        <v>92094.30243</v>
      </c>
      <c r="KE92" s="20">
        <f t="shared" si="222"/>
        <v>101022.9661</v>
      </c>
      <c r="KF92" s="20">
        <f t="shared" si="222"/>
        <v>320589.1147</v>
      </c>
      <c r="KG92" s="20">
        <f t="shared" si="222"/>
        <v>613010.547</v>
      </c>
      <c r="KH92" s="20">
        <f t="shared" si="222"/>
        <v>387446.7282</v>
      </c>
      <c r="KI92" s="20">
        <f t="shared" si="222"/>
        <v>181754.0545</v>
      </c>
      <c r="KJ92" s="20">
        <f t="shared" si="222"/>
        <v>108253.2238</v>
      </c>
      <c r="KK92" s="20">
        <f t="shared" si="222"/>
        <v>328286.1172</v>
      </c>
      <c r="KL92" s="20">
        <f t="shared" si="222"/>
        <v>348031.0127</v>
      </c>
      <c r="KM92" s="20">
        <f t="shared" si="222"/>
        <v>130240.5267</v>
      </c>
      <c r="KN92" s="20">
        <f t="shared" si="222"/>
        <v>159722.5418</v>
      </c>
      <c r="KO92" s="20">
        <f t="shared" si="222"/>
        <v>125325.807</v>
      </c>
      <c r="KP92" s="20">
        <f t="shared" si="222"/>
        <v>185137.5541</v>
      </c>
      <c r="KQ92" s="20">
        <f t="shared" si="222"/>
        <v>273940.5157</v>
      </c>
      <c r="KR92" s="20">
        <f t="shared" si="222"/>
        <v>355604.0462</v>
      </c>
      <c r="KS92" s="20">
        <f t="shared" si="222"/>
        <v>222369.1545</v>
      </c>
      <c r="KT92" s="20">
        <f t="shared" si="222"/>
        <v>181828.8828</v>
      </c>
      <c r="KU92" s="20">
        <f t="shared" si="222"/>
        <v>80153.82963</v>
      </c>
      <c r="KV92" s="20">
        <f t="shared" si="222"/>
        <v>288159.6704</v>
      </c>
      <c r="KW92" s="20">
        <f t="shared" si="222"/>
        <v>92272.26739</v>
      </c>
      <c r="KX92" s="20">
        <f t="shared" si="222"/>
        <v>286698.2996</v>
      </c>
      <c r="KY92" s="20">
        <f t="shared" si="222"/>
        <v>44194.72062</v>
      </c>
      <c r="KZ92" s="20">
        <f t="shared" si="222"/>
        <v>236699.8468</v>
      </c>
      <c r="LA92" s="20">
        <f t="shared" si="222"/>
        <v>361153.3284</v>
      </c>
      <c r="LB92" s="20">
        <f t="shared" si="222"/>
        <v>150314.7985</v>
      </c>
      <c r="LC92" s="20">
        <f t="shared" si="222"/>
        <v>198312.5352</v>
      </c>
      <c r="LD92" s="20">
        <f t="shared" si="222"/>
        <v>134382.0141</v>
      </c>
      <c r="LE92" s="20">
        <f t="shared" si="222"/>
        <v>305758.175</v>
      </c>
      <c r="LF92" s="20">
        <f t="shared" si="222"/>
        <v>170364.8737</v>
      </c>
      <c r="LG92" s="20">
        <f t="shared" si="222"/>
        <v>372386.0739</v>
      </c>
      <c r="LH92" s="20">
        <f t="shared" si="222"/>
        <v>223366.0764</v>
      </c>
      <c r="LI92" s="20">
        <f t="shared" si="222"/>
        <v>167016.1251</v>
      </c>
      <c r="LJ92" s="20">
        <f t="shared" si="222"/>
        <v>240575.22</v>
      </c>
      <c r="LK92" s="20">
        <f t="shared" si="222"/>
        <v>53970.82245</v>
      </c>
      <c r="LL92" s="20">
        <f t="shared" si="222"/>
        <v>74378.9283</v>
      </c>
      <c r="LM92" s="20">
        <f t="shared" si="222"/>
        <v>236753.0584</v>
      </c>
      <c r="LN92" s="20">
        <f t="shared" si="222"/>
        <v>207270.7509</v>
      </c>
      <c r="LO92" s="20">
        <f t="shared" si="222"/>
        <v>133837.5083</v>
      </c>
      <c r="LP92" s="20">
        <f t="shared" si="222"/>
        <v>229063.7962</v>
      </c>
      <c r="LQ92" s="20">
        <f t="shared" si="222"/>
        <v>361242.627</v>
      </c>
      <c r="LR92" s="20">
        <f t="shared" si="222"/>
        <v>465140.0451</v>
      </c>
      <c r="LS92" s="20">
        <f t="shared" si="222"/>
        <v>328755.4289</v>
      </c>
      <c r="LT92" s="20">
        <f t="shared" si="222"/>
        <v>155040.8412</v>
      </c>
      <c r="LU92" s="20">
        <f t="shared" si="222"/>
        <v>169920.3363</v>
      </c>
      <c r="LV92" s="20">
        <f t="shared" si="222"/>
        <v>158940.6378</v>
      </c>
      <c r="LW92" s="20">
        <f t="shared" si="222"/>
        <v>835524.921</v>
      </c>
      <c r="LX92" s="20">
        <f t="shared" si="222"/>
        <v>107290.1408</v>
      </c>
      <c r="LY92" s="20">
        <f t="shared" si="222"/>
        <v>136412.6145</v>
      </c>
      <c r="LZ92" s="20">
        <f t="shared" si="222"/>
        <v>322768.2602</v>
      </c>
      <c r="MA92" s="20">
        <f t="shared" si="222"/>
        <v>176235.5159</v>
      </c>
      <c r="MB92" s="20">
        <f t="shared" si="222"/>
        <v>170113.4458</v>
      </c>
      <c r="MC92" s="20">
        <f t="shared" si="222"/>
        <v>281898.1336</v>
      </c>
      <c r="MD92" s="20">
        <f t="shared" si="222"/>
        <v>50150.04919</v>
      </c>
      <c r="ME92" s="20">
        <f t="shared" si="222"/>
        <v>132870.3798</v>
      </c>
      <c r="MF92" s="20">
        <f t="shared" si="222"/>
        <v>156397.2921</v>
      </c>
      <c r="MG92" s="20">
        <f t="shared" si="222"/>
        <v>203633.9548</v>
      </c>
      <c r="MH92" s="20">
        <f t="shared" si="222"/>
        <v>90050.80003</v>
      </c>
      <c r="MI92" s="20">
        <f t="shared" si="222"/>
        <v>273267.1998</v>
      </c>
      <c r="MJ92" s="20">
        <f t="shared" si="222"/>
        <v>188538.8208</v>
      </c>
      <c r="MK92" s="20">
        <f t="shared" si="222"/>
        <v>100438.342</v>
      </c>
      <c r="ML92" s="20">
        <f t="shared" si="222"/>
        <v>185930.051</v>
      </c>
      <c r="MM92" s="20">
        <f t="shared" si="222"/>
        <v>377621.6156</v>
      </c>
      <c r="MN92" s="20">
        <f t="shared" si="222"/>
        <v>94296.21646</v>
      </c>
      <c r="MO92" s="20">
        <f t="shared" si="222"/>
        <v>147006.6262</v>
      </c>
      <c r="MP92" s="20">
        <f t="shared" si="222"/>
        <v>427776.6607</v>
      </c>
      <c r="MQ92" s="20">
        <f t="shared" si="222"/>
        <v>287536.926</v>
      </c>
      <c r="MR92" s="20">
        <f t="shared" si="222"/>
        <v>31834.13225</v>
      </c>
      <c r="MS92" s="20">
        <f t="shared" si="222"/>
        <v>97242.94582</v>
      </c>
      <c r="MT92" s="20">
        <f t="shared" si="222"/>
        <v>396050.0645</v>
      </c>
      <c r="MU92" s="20">
        <f t="shared" si="222"/>
        <v>102918.4108</v>
      </c>
      <c r="MV92" s="20">
        <f t="shared" si="222"/>
        <v>129890.2093</v>
      </c>
      <c r="MW92" s="20">
        <f t="shared" si="222"/>
        <v>202717.8457</v>
      </c>
      <c r="MX92" s="20">
        <f t="shared" si="222"/>
        <v>178388.7159</v>
      </c>
      <c r="MY92" s="20">
        <f t="shared" si="222"/>
        <v>309531.306</v>
      </c>
      <c r="MZ92" s="20">
        <f t="shared" si="222"/>
        <v>161528.3776</v>
      </c>
      <c r="NA92" s="20">
        <f t="shared" si="222"/>
        <v>147070.7682</v>
      </c>
      <c r="NB92" s="20">
        <f t="shared" si="222"/>
        <v>245238.7011</v>
      </c>
      <c r="NC92" s="20">
        <f t="shared" si="222"/>
        <v>93856.50739</v>
      </c>
      <c r="ND92" s="20">
        <f t="shared" si="222"/>
        <v>357883.4581</v>
      </c>
      <c r="NE92" s="20">
        <f t="shared" si="222"/>
        <v>84267.39568</v>
      </c>
      <c r="NF92" s="20">
        <f t="shared" si="222"/>
        <v>381594.9506</v>
      </c>
      <c r="NG92" s="20">
        <f t="shared" si="222"/>
        <v>99417.69485</v>
      </c>
      <c r="NH92" s="20">
        <f t="shared" si="222"/>
        <v>294778.3642</v>
      </c>
      <c r="NI92" s="20">
        <f t="shared" si="222"/>
        <v>262212.486</v>
      </c>
      <c r="NJ92" s="20">
        <f t="shared" si="222"/>
        <v>413031.6366</v>
      </c>
      <c r="NK92" s="20">
        <f t="shared" si="222"/>
        <v>218775.3353</v>
      </c>
      <c r="NL92" s="20">
        <f t="shared" si="222"/>
        <v>409589.7028</v>
      </c>
      <c r="NM92" s="20">
        <f t="shared" si="222"/>
        <v>52804.07928</v>
      </c>
      <c r="NN92" s="20">
        <f t="shared" si="222"/>
        <v>298531.5115</v>
      </c>
      <c r="NO92" s="20">
        <f t="shared" si="222"/>
        <v>171966.8563</v>
      </c>
      <c r="NP92" s="20">
        <f t="shared" si="222"/>
        <v>352358.3601</v>
      </c>
      <c r="NQ92" s="20">
        <f t="shared" si="222"/>
        <v>96992.8536</v>
      </c>
      <c r="NR92" s="20">
        <f t="shared" si="222"/>
        <v>69386.51195</v>
      </c>
      <c r="NS92" s="20">
        <f t="shared" si="222"/>
        <v>174239.9918</v>
      </c>
      <c r="NT92" s="20">
        <f t="shared" si="222"/>
        <v>179576.5208</v>
      </c>
      <c r="NU92" s="20">
        <f t="shared" si="222"/>
        <v>155192.348</v>
      </c>
      <c r="NV92" s="20">
        <f t="shared" si="222"/>
        <v>257356.7773</v>
      </c>
      <c r="NW92" s="20">
        <f t="shared" si="222"/>
        <v>242635.2414</v>
      </c>
      <c r="NX92" s="20">
        <f t="shared" si="222"/>
        <v>286520.8854</v>
      </c>
      <c r="NY92" s="20">
        <f t="shared" si="222"/>
        <v>78541.93224</v>
      </c>
      <c r="NZ92" s="20">
        <f t="shared" si="222"/>
        <v>64082.37907</v>
      </c>
      <c r="OA92" s="20">
        <f t="shared" si="222"/>
        <v>220285.3497</v>
      </c>
      <c r="OB92" s="20">
        <f t="shared" si="222"/>
        <v>261946.5158</v>
      </c>
      <c r="OC92" s="20">
        <f t="shared" si="222"/>
        <v>172765.1063</v>
      </c>
      <c r="OD92" s="20">
        <f t="shared" si="222"/>
        <v>81790.03559</v>
      </c>
      <c r="OE92" s="20">
        <f t="shared" si="222"/>
        <v>368689.6956</v>
      </c>
      <c r="OF92" s="20">
        <f t="shared" si="222"/>
        <v>172686.9731</v>
      </c>
      <c r="OG92" s="20">
        <f t="shared" si="222"/>
        <v>313603.3165</v>
      </c>
      <c r="OH92" s="20">
        <f t="shared" si="222"/>
        <v>313940.034</v>
      </c>
      <c r="OI92" s="20">
        <f t="shared" si="222"/>
        <v>147568.5907</v>
      </c>
      <c r="OJ92" s="20">
        <f t="shared" si="222"/>
        <v>178256.1337</v>
      </c>
      <c r="OK92" s="20">
        <f t="shared" si="222"/>
        <v>282385.2307</v>
      </c>
      <c r="OL92" s="20">
        <f t="shared" si="222"/>
        <v>206086.1231</v>
      </c>
    </row>
    <row r="93" ht="15.75" customHeight="1">
      <c r="A93" s="10">
        <v>2038.0</v>
      </c>
      <c r="B93" s="20">
        <f t="shared" si="13"/>
        <v>333359.3819</v>
      </c>
      <c r="C93" s="20">
        <f t="shared" si="14"/>
        <v>214422.9053</v>
      </c>
      <c r="D93" s="20">
        <f t="shared" si="15"/>
        <v>164491.9615</v>
      </c>
      <c r="E93" s="20">
        <f t="shared" si="16"/>
        <v>68044.7945</v>
      </c>
      <c r="F93" s="20">
        <f t="shared" si="17"/>
        <v>263330.097</v>
      </c>
      <c r="G93" s="20">
        <f t="shared" si="18"/>
        <v>245250.8603</v>
      </c>
      <c r="H93" s="20">
        <f t="shared" si="19"/>
        <v>392542.6124</v>
      </c>
      <c r="I93" s="20">
        <f t="shared" si="20"/>
        <v>301267.6789</v>
      </c>
      <c r="J93" s="20">
        <f t="shared" si="21"/>
        <v>275138.9095</v>
      </c>
      <c r="K93" s="20">
        <f t="shared" si="22"/>
        <v>146515.1344</v>
      </c>
      <c r="L93" s="20">
        <f t="shared" si="23"/>
        <v>562679.5106</v>
      </c>
      <c r="M93" s="20">
        <f t="shared" si="24"/>
        <v>115099.3162</v>
      </c>
      <c r="N93" s="20">
        <f t="shared" si="25"/>
        <v>297867.7398</v>
      </c>
      <c r="O93" s="20">
        <f t="shared" si="26"/>
        <v>137128.6419</v>
      </c>
      <c r="P93" s="20">
        <f t="shared" si="27"/>
        <v>238663.2194</v>
      </c>
      <c r="Q93" s="20">
        <f t="shared" si="28"/>
        <v>378489.2563</v>
      </c>
      <c r="R93" s="20">
        <f t="shared" si="29"/>
        <v>218296.7296</v>
      </c>
      <c r="S93" s="20">
        <f t="shared" si="30"/>
        <v>263837.3344</v>
      </c>
      <c r="T93" s="20">
        <f t="shared" si="31"/>
        <v>617359.1598</v>
      </c>
      <c r="U93" s="20">
        <f t="shared" si="32"/>
        <v>396739.0751</v>
      </c>
      <c r="V93" s="20">
        <f t="shared" si="33"/>
        <v>436728.5119</v>
      </c>
      <c r="W93" s="20">
        <f t="shared" si="34"/>
        <v>172486.1837</v>
      </c>
      <c r="X93" s="20">
        <f t="shared" si="35"/>
        <v>319919.101</v>
      </c>
      <c r="Y93" s="20">
        <f t="shared" si="36"/>
        <v>327244.2109</v>
      </c>
      <c r="Z93" s="20">
        <f t="shared" si="37"/>
        <v>87928.38012</v>
      </c>
      <c r="AA93" s="20">
        <f t="shared" si="38"/>
        <v>436193.3732</v>
      </c>
      <c r="AB93" s="20">
        <f t="shared" si="39"/>
        <v>106426.6273</v>
      </c>
      <c r="AC93" s="20">
        <f t="shared" si="40"/>
        <v>427736.8319</v>
      </c>
      <c r="AD93" s="20">
        <f t="shared" si="41"/>
        <v>194779.1519</v>
      </c>
      <c r="AE93" s="20">
        <f t="shared" si="42"/>
        <v>125465.4255</v>
      </c>
      <c r="AF93" s="20">
        <f t="shared" si="43"/>
        <v>797106.6018</v>
      </c>
      <c r="AG93" s="20">
        <f t="shared" si="44"/>
        <v>474887.4501</v>
      </c>
      <c r="AH93" s="20">
        <f t="shared" si="45"/>
        <v>298317.0493</v>
      </c>
      <c r="AI93" s="20">
        <f t="shared" si="46"/>
        <v>165810.0709</v>
      </c>
      <c r="AJ93" s="20">
        <f t="shared" si="47"/>
        <v>328657.194</v>
      </c>
      <c r="AK93" s="20">
        <f t="shared" si="48"/>
        <v>570760.4444</v>
      </c>
      <c r="AL93" s="20">
        <f t="shared" si="49"/>
        <v>413930.6968</v>
      </c>
      <c r="AM93" s="20">
        <f t="shared" si="50"/>
        <v>264721.6528</v>
      </c>
      <c r="AN93" s="20">
        <f t="shared" si="51"/>
        <v>75543.19958</v>
      </c>
      <c r="AO93" s="20">
        <f t="shared" si="52"/>
        <v>321329.2185</v>
      </c>
      <c r="AP93" s="20">
        <f t="shared" si="53"/>
        <v>227188.0938</v>
      </c>
      <c r="AQ93" s="20">
        <f t="shared" si="54"/>
        <v>121712.811</v>
      </c>
      <c r="AR93" s="20">
        <f t="shared" si="55"/>
        <v>97858.49085</v>
      </c>
      <c r="AS93" s="20">
        <f t="shared" si="56"/>
        <v>445136.4076</v>
      </c>
      <c r="AT93" s="20">
        <f t="shared" si="57"/>
        <v>179768.876</v>
      </c>
      <c r="AU93" s="20">
        <f t="shared" si="58"/>
        <v>211533.02</v>
      </c>
      <c r="AV93" s="20">
        <f t="shared" si="59"/>
        <v>313210.9101</v>
      </c>
      <c r="AW93" s="20">
        <f t="shared" si="60"/>
        <v>569508.1008</v>
      </c>
      <c r="AX93" s="20">
        <f t="shared" si="61"/>
        <v>135372.5837</v>
      </c>
      <c r="AY93" s="20">
        <f t="shared" si="62"/>
        <v>307545.1628</v>
      </c>
      <c r="AZ93" s="20">
        <f t="shared" si="63"/>
        <v>202120.6132</v>
      </c>
      <c r="BA93" s="20">
        <f t="shared" si="64"/>
        <v>306798.4805</v>
      </c>
      <c r="BB93" s="20">
        <f t="shared" si="65"/>
        <v>400215.9253</v>
      </c>
      <c r="BC93" s="20">
        <f t="shared" si="66"/>
        <v>117238.2368</v>
      </c>
      <c r="BD93" s="20">
        <f t="shared" si="67"/>
        <v>593698.3995</v>
      </c>
      <c r="BE93" s="20">
        <f t="shared" si="68"/>
        <v>475131.8446</v>
      </c>
      <c r="BF93" s="20">
        <f t="shared" si="69"/>
        <v>317381.1342</v>
      </c>
      <c r="BG93" s="20">
        <f t="shared" si="70"/>
        <v>85552.64083</v>
      </c>
      <c r="BH93" s="20">
        <f t="shared" si="71"/>
        <v>166656.7816</v>
      </c>
      <c r="BI93" s="20">
        <f t="shared" si="72"/>
        <v>211924.8398</v>
      </c>
      <c r="BJ93" s="20">
        <f t="shared" si="73"/>
        <v>217084.9516</v>
      </c>
      <c r="BK93" s="20">
        <f t="shared" si="74"/>
        <v>341422.3691</v>
      </c>
      <c r="BL93" s="20">
        <f t="shared" si="75"/>
        <v>227348.9889</v>
      </c>
      <c r="BM93" s="20">
        <f t="shared" si="76"/>
        <v>284969.9901</v>
      </c>
      <c r="BN93" s="20">
        <f t="shared" si="77"/>
        <v>302144.1847</v>
      </c>
      <c r="BO93" s="20">
        <f t="shared" si="78"/>
        <v>379731.1405</v>
      </c>
      <c r="BP93" s="20">
        <f t="shared" si="79"/>
        <v>229768.9958</v>
      </c>
      <c r="BQ93" s="20">
        <f t="shared" si="80"/>
        <v>245857.1996</v>
      </c>
      <c r="BR93" s="20">
        <f t="shared" si="81"/>
        <v>86946.92799</v>
      </c>
      <c r="BS93" s="20">
        <f t="shared" si="82"/>
        <v>180559.4774</v>
      </c>
      <c r="BT93" s="20">
        <f t="shared" si="83"/>
        <v>486157.4995</v>
      </c>
      <c r="BU93" s="20">
        <f t="shared" si="84"/>
        <v>324051.9811</v>
      </c>
      <c r="BV93" s="20">
        <f t="shared" si="85"/>
        <v>315088.9332</v>
      </c>
      <c r="BW93" s="20">
        <f t="shared" si="86"/>
        <v>263467.9884</v>
      </c>
      <c r="BX93" s="20">
        <f t="shared" si="87"/>
        <v>497966.217</v>
      </c>
      <c r="BY93" s="20">
        <f t="shared" si="88"/>
        <v>282047.3304</v>
      </c>
      <c r="BZ93" s="20">
        <f t="shared" si="89"/>
        <v>424795.2201</v>
      </c>
      <c r="CA93" s="20">
        <f t="shared" si="90"/>
        <v>222635.0793</v>
      </c>
      <c r="CB93" s="20">
        <f t="shared" si="91"/>
        <v>290255.1489</v>
      </c>
      <c r="CC93" s="20">
        <f t="shared" si="92"/>
        <v>78004.18679</v>
      </c>
      <c r="CD93" s="20">
        <f t="shared" si="93"/>
        <v>61086.19463</v>
      </c>
      <c r="CE93" s="20">
        <f t="shared" si="94"/>
        <v>190840.5017</v>
      </c>
      <c r="CF93" s="20">
        <f t="shared" si="95"/>
        <v>253629.3834</v>
      </c>
      <c r="CG93" s="20">
        <f t="shared" si="96"/>
        <v>488257.8085</v>
      </c>
      <c r="CH93" s="20">
        <f t="shared" si="97"/>
        <v>276228.6584</v>
      </c>
      <c r="CI93" s="20">
        <f t="shared" si="98"/>
        <v>132387.4699</v>
      </c>
      <c r="CJ93" s="20">
        <f t="shared" si="99"/>
        <v>368517.9673</v>
      </c>
      <c r="CK93" s="20">
        <f t="shared" si="100"/>
        <v>103501.1329</v>
      </c>
      <c r="CL93" s="20">
        <f t="shared" si="101"/>
        <v>139662.5034</v>
      </c>
      <c r="CM93" s="20">
        <f t="shared" si="102"/>
        <v>436755.6071</v>
      </c>
      <c r="CN93" s="20">
        <f t="shared" si="103"/>
        <v>807592.6063</v>
      </c>
      <c r="CO93" s="20">
        <f t="shared" si="104"/>
        <v>613392.7109</v>
      </c>
      <c r="CP93" s="20">
        <f t="shared" si="105"/>
        <v>292561.6962</v>
      </c>
      <c r="CQ93" s="20">
        <f t="shared" si="106"/>
        <v>157493.3511</v>
      </c>
      <c r="CR93" s="20">
        <f t="shared" si="107"/>
        <v>485807.177</v>
      </c>
      <c r="CS93" s="20">
        <f t="shared" si="108"/>
        <v>576164.9137</v>
      </c>
      <c r="CT93" s="20">
        <f t="shared" si="109"/>
        <v>195937.6767</v>
      </c>
      <c r="CU93" s="20">
        <f t="shared" si="110"/>
        <v>236493.4496</v>
      </c>
      <c r="CV93" s="20">
        <f t="shared" si="111"/>
        <v>205567.4175</v>
      </c>
      <c r="CW93" s="20">
        <f t="shared" si="112"/>
        <v>293111.3082</v>
      </c>
      <c r="CX93" s="20">
        <f t="shared" si="113"/>
        <v>348918.0621</v>
      </c>
      <c r="CY93" s="20">
        <f t="shared" si="114"/>
        <v>440746.578</v>
      </c>
      <c r="CZ93" s="20">
        <f t="shared" si="115"/>
        <v>346045.496</v>
      </c>
      <c r="DA93" s="20">
        <f t="shared" si="116"/>
        <v>242012.7205</v>
      </c>
      <c r="DB93" s="20">
        <f t="shared" si="117"/>
        <v>141844.7771</v>
      </c>
      <c r="DC93" s="20">
        <f t="shared" si="118"/>
        <v>443791.9654</v>
      </c>
      <c r="DD93" s="20">
        <f t="shared" si="119"/>
        <v>130339.7842</v>
      </c>
      <c r="DE93" s="20">
        <f t="shared" si="120"/>
        <v>273660.5595</v>
      </c>
      <c r="DF93" s="20">
        <f t="shared" si="121"/>
        <v>67998.28018</v>
      </c>
      <c r="DG93" s="20">
        <f t="shared" si="122"/>
        <v>387519.4086</v>
      </c>
      <c r="DH93" s="20">
        <f t="shared" si="123"/>
        <v>542602.6717</v>
      </c>
      <c r="DI93" s="20">
        <f t="shared" si="124"/>
        <v>193117.9909</v>
      </c>
      <c r="DJ93" s="20">
        <f t="shared" si="125"/>
        <v>344765.0231</v>
      </c>
      <c r="DK93" s="20">
        <f t="shared" si="126"/>
        <v>230057.2232</v>
      </c>
      <c r="DL93" s="20">
        <f t="shared" si="127"/>
        <v>393005.1535</v>
      </c>
      <c r="DM93" s="20">
        <f t="shared" si="128"/>
        <v>260318.5108</v>
      </c>
      <c r="DN93" s="20">
        <f t="shared" si="129"/>
        <v>524365.7652</v>
      </c>
      <c r="DO93" s="20">
        <f t="shared" si="130"/>
        <v>311570.9309</v>
      </c>
      <c r="DP93" s="20">
        <f t="shared" si="131"/>
        <v>263425.5197</v>
      </c>
      <c r="DQ93" s="20">
        <f t="shared" si="132"/>
        <v>381782.0285</v>
      </c>
      <c r="DR93" s="20">
        <f t="shared" si="133"/>
        <v>78184.93002</v>
      </c>
      <c r="DS93" s="20">
        <f t="shared" si="134"/>
        <v>123981.9239</v>
      </c>
      <c r="DT93" s="20">
        <f t="shared" si="135"/>
        <v>367865.9171</v>
      </c>
      <c r="DU93" s="20">
        <f t="shared" si="136"/>
        <v>315236.4397</v>
      </c>
      <c r="DV93" s="20">
        <f t="shared" si="137"/>
        <v>189760.8418</v>
      </c>
      <c r="DW93" s="20">
        <f t="shared" si="138"/>
        <v>295451.2158</v>
      </c>
      <c r="DX93" s="20">
        <f t="shared" si="139"/>
        <v>544870.1094</v>
      </c>
      <c r="DY93" s="20">
        <f t="shared" si="140"/>
        <v>697241.8249</v>
      </c>
      <c r="DZ93" s="20">
        <f t="shared" si="141"/>
        <v>490555.4515</v>
      </c>
      <c r="EA93" s="20">
        <f t="shared" si="142"/>
        <v>291502.3523</v>
      </c>
      <c r="EB93" s="20">
        <f t="shared" si="143"/>
        <v>253580.5719</v>
      </c>
      <c r="EC93" s="20">
        <f t="shared" si="144"/>
        <v>227382.6379</v>
      </c>
      <c r="ED93" s="20">
        <f t="shared" si="145"/>
        <v>1517638.994</v>
      </c>
      <c r="EE93" s="20">
        <f t="shared" si="146"/>
        <v>174539.15</v>
      </c>
      <c r="EF93" s="20">
        <f t="shared" si="147"/>
        <v>136776.1847</v>
      </c>
      <c r="EG93" s="20">
        <f t="shared" si="148"/>
        <v>531236.3992</v>
      </c>
      <c r="EH93" s="20">
        <f t="shared" si="149"/>
        <v>286378.933</v>
      </c>
      <c r="EI93" s="20">
        <f t="shared" si="150"/>
        <v>243407.2366</v>
      </c>
      <c r="EJ93" s="20">
        <f t="shared" si="151"/>
        <v>422854.6944</v>
      </c>
      <c r="EK93" s="20">
        <f t="shared" si="152"/>
        <v>84964.9891</v>
      </c>
      <c r="EL93" s="20">
        <f t="shared" si="153"/>
        <v>217615.7233</v>
      </c>
      <c r="EM93" s="20">
        <f t="shared" si="154"/>
        <v>218339.7398</v>
      </c>
      <c r="EN93" s="20">
        <f t="shared" si="155"/>
        <v>288837.108</v>
      </c>
      <c r="EO93" s="20">
        <f t="shared" si="156"/>
        <v>117405.469</v>
      </c>
      <c r="EP93" s="20">
        <f t="shared" si="157"/>
        <v>402732.5944</v>
      </c>
      <c r="EQ93" s="20">
        <f t="shared" si="158"/>
        <v>307506.4882</v>
      </c>
      <c r="ER93" s="20">
        <f t="shared" si="159"/>
        <v>138357.1837</v>
      </c>
      <c r="ES93" s="20">
        <f t="shared" si="160"/>
        <v>323515.0932</v>
      </c>
      <c r="ET93" s="20">
        <f t="shared" si="161"/>
        <v>592481.6765</v>
      </c>
      <c r="EU93" s="20">
        <f t="shared" si="162"/>
        <v>128614.9055</v>
      </c>
      <c r="EV93" s="20">
        <f t="shared" si="163"/>
        <v>216237.9248</v>
      </c>
      <c r="EW93" s="20">
        <f t="shared" si="164"/>
        <v>767867.4299</v>
      </c>
      <c r="EX93" s="20">
        <f t="shared" si="165"/>
        <v>421045.1068</v>
      </c>
      <c r="EY93" s="20">
        <f t="shared" si="166"/>
        <v>42487.06237</v>
      </c>
      <c r="EZ93" s="20">
        <f t="shared" si="167"/>
        <v>159652.4766</v>
      </c>
      <c r="FA93" s="20">
        <f t="shared" si="168"/>
        <v>516825.4291</v>
      </c>
      <c r="FB93" s="20">
        <f t="shared" si="169"/>
        <v>154374.9059</v>
      </c>
      <c r="FC93" s="20">
        <f t="shared" si="170"/>
        <v>226595.4417</v>
      </c>
      <c r="FD93" s="20">
        <f t="shared" si="171"/>
        <v>337598.7877</v>
      </c>
      <c r="FE93" s="20">
        <f t="shared" si="172"/>
        <v>266391.9576</v>
      </c>
      <c r="FF93" s="20">
        <f t="shared" si="173"/>
        <v>529463.663</v>
      </c>
      <c r="FG93" s="20">
        <f t="shared" si="174"/>
        <v>270711.162</v>
      </c>
      <c r="FH93" s="20">
        <f t="shared" si="175"/>
        <v>255838.5769</v>
      </c>
      <c r="FI93" s="20">
        <f t="shared" si="176"/>
        <v>328724.2296</v>
      </c>
      <c r="FJ93" s="20">
        <f t="shared" si="177"/>
        <v>158279.6518</v>
      </c>
      <c r="FK93" s="20">
        <f t="shared" si="178"/>
        <v>503806.6445</v>
      </c>
      <c r="FL93" s="20">
        <f t="shared" si="179"/>
        <v>120283.4351</v>
      </c>
      <c r="FM93" s="20">
        <f t="shared" si="180"/>
        <v>619183.9051</v>
      </c>
      <c r="FN93" s="20">
        <f t="shared" si="181"/>
        <v>148788.079</v>
      </c>
      <c r="FO93" s="20">
        <f t="shared" si="182"/>
        <v>426611.3771</v>
      </c>
      <c r="FP93" s="20">
        <f t="shared" si="183"/>
        <v>334970.4629</v>
      </c>
      <c r="FQ93" s="20">
        <f t="shared" si="184"/>
        <v>609911.9035</v>
      </c>
      <c r="FR93" s="20">
        <f t="shared" si="185"/>
        <v>281963.9855</v>
      </c>
      <c r="FS93" s="20">
        <f t="shared" si="186"/>
        <v>558418.456</v>
      </c>
      <c r="FT93" s="20">
        <f t="shared" si="187"/>
        <v>69410.6903</v>
      </c>
      <c r="FU93" s="20">
        <f t="shared" si="188"/>
        <v>535580.8896</v>
      </c>
      <c r="FV93" s="20">
        <f t="shared" si="189"/>
        <v>232581.5545</v>
      </c>
      <c r="FW93" s="20">
        <f t="shared" si="190"/>
        <v>511216.3722</v>
      </c>
      <c r="FX93" s="20">
        <f t="shared" si="191"/>
        <v>134106.0848</v>
      </c>
      <c r="FY93" s="20">
        <f t="shared" si="192"/>
        <v>99713.70831</v>
      </c>
      <c r="FZ93" s="20">
        <f t="shared" si="193"/>
        <v>262851.0512</v>
      </c>
      <c r="GA93" s="20">
        <f t="shared" si="194"/>
        <v>282931.2018</v>
      </c>
      <c r="GB93" s="20">
        <f t="shared" si="195"/>
        <v>183144.6586</v>
      </c>
      <c r="GC93" s="20">
        <f t="shared" si="196"/>
        <v>326503.9264</v>
      </c>
      <c r="GD93" s="20">
        <f t="shared" si="197"/>
        <v>397171.208</v>
      </c>
      <c r="GE93" s="20">
        <f t="shared" si="198"/>
        <v>394846.7254</v>
      </c>
      <c r="GF93" s="20">
        <f t="shared" si="199"/>
        <v>112564.2289</v>
      </c>
      <c r="GG93" s="20">
        <f t="shared" si="200"/>
        <v>105874.6279</v>
      </c>
      <c r="GH93" s="20">
        <f t="shared" si="201"/>
        <v>375818.3933</v>
      </c>
      <c r="GI93" s="20">
        <f t="shared" si="202"/>
        <v>378399.6404</v>
      </c>
      <c r="GJ93" s="20">
        <f t="shared" si="203"/>
        <v>282926.3122</v>
      </c>
      <c r="GK93" s="20">
        <f t="shared" si="204"/>
        <v>135160.4097</v>
      </c>
      <c r="GL93" s="20">
        <f t="shared" si="205"/>
        <v>592629.2201</v>
      </c>
      <c r="GM93" s="20">
        <f t="shared" si="206"/>
        <v>277016.6232</v>
      </c>
      <c r="GN93" s="20">
        <f t="shared" si="207"/>
        <v>456773.667</v>
      </c>
      <c r="GO93" s="20">
        <f t="shared" si="208"/>
        <v>474883.3042</v>
      </c>
      <c r="GP93" s="20">
        <f t="shared" si="209"/>
        <v>239019.738</v>
      </c>
      <c r="GQ93" s="20">
        <f t="shared" si="210"/>
        <v>210756.7924</v>
      </c>
      <c r="GR93" s="20">
        <f t="shared" si="211"/>
        <v>461909.0082</v>
      </c>
      <c r="GS93" s="20">
        <f t="shared" si="212"/>
        <v>342327.7413</v>
      </c>
      <c r="GU93" s="20">
        <f t="shared" ref="GU93:OL93" si="223">B93/POWER(1+$B$31,13)</f>
        <v>227001.5178</v>
      </c>
      <c r="GV93" s="20">
        <f t="shared" si="223"/>
        <v>146011.5647</v>
      </c>
      <c r="GW93" s="20">
        <f t="shared" si="223"/>
        <v>112011.0216</v>
      </c>
      <c r="GX93" s="20">
        <f t="shared" si="223"/>
        <v>46335.19399</v>
      </c>
      <c r="GY93" s="20">
        <f t="shared" si="223"/>
        <v>179314.9824</v>
      </c>
      <c r="GZ93" s="20">
        <f t="shared" si="223"/>
        <v>167003.902</v>
      </c>
      <c r="HA93" s="20">
        <f t="shared" si="223"/>
        <v>267302.4179</v>
      </c>
      <c r="HB93" s="20">
        <f t="shared" si="223"/>
        <v>205148.6297</v>
      </c>
      <c r="HC93" s="20">
        <f t="shared" si="223"/>
        <v>187356.2091</v>
      </c>
      <c r="HD93" s="20">
        <f t="shared" si="223"/>
        <v>99769.67711</v>
      </c>
      <c r="HE93" s="20">
        <f t="shared" si="223"/>
        <v>383157.3667</v>
      </c>
      <c r="HF93" s="20">
        <f t="shared" si="223"/>
        <v>78377.03363</v>
      </c>
      <c r="HG93" s="20">
        <f t="shared" si="223"/>
        <v>202833.4365</v>
      </c>
      <c r="HH93" s="20">
        <f t="shared" si="223"/>
        <v>93377.93246</v>
      </c>
      <c r="HI93" s="20">
        <f t="shared" si="223"/>
        <v>162518.0391</v>
      </c>
      <c r="HJ93" s="20">
        <f t="shared" si="223"/>
        <v>257732.7663</v>
      </c>
      <c r="HK93" s="20">
        <f t="shared" si="223"/>
        <v>148649.4505</v>
      </c>
      <c r="HL93" s="20">
        <f t="shared" si="223"/>
        <v>179660.3864</v>
      </c>
      <c r="HM93" s="20">
        <f t="shared" si="223"/>
        <v>420391.5471</v>
      </c>
      <c r="HN93" s="20">
        <f t="shared" si="223"/>
        <v>270160.0048</v>
      </c>
      <c r="HO93" s="20">
        <f t="shared" si="223"/>
        <v>297390.8654</v>
      </c>
      <c r="HP93" s="20">
        <f t="shared" si="223"/>
        <v>117454.698</v>
      </c>
      <c r="HQ93" s="20">
        <f t="shared" si="223"/>
        <v>217849.3405</v>
      </c>
      <c r="HR93" s="20">
        <f t="shared" si="223"/>
        <v>222837.3839</v>
      </c>
      <c r="HS93" s="20">
        <f t="shared" si="223"/>
        <v>59874.94827</v>
      </c>
      <c r="HT93" s="20">
        <f t="shared" si="223"/>
        <v>297026.462</v>
      </c>
      <c r="HU93" s="20">
        <f t="shared" si="223"/>
        <v>72471.35447</v>
      </c>
      <c r="HV93" s="20">
        <f t="shared" si="223"/>
        <v>291267.9688</v>
      </c>
      <c r="HW93" s="20">
        <f t="shared" si="223"/>
        <v>132635.1245</v>
      </c>
      <c r="HX93" s="20">
        <f t="shared" si="223"/>
        <v>85435.84962</v>
      </c>
      <c r="HY93" s="20">
        <f t="shared" si="223"/>
        <v>542790.8086</v>
      </c>
      <c r="HZ93" s="20">
        <f t="shared" si="223"/>
        <v>323375.2455</v>
      </c>
      <c r="IA93" s="20">
        <f t="shared" si="223"/>
        <v>203139.3944</v>
      </c>
      <c r="IB93" s="20">
        <f t="shared" si="223"/>
        <v>112908.59</v>
      </c>
      <c r="IC93" s="20">
        <f t="shared" si="223"/>
        <v>223799.5567</v>
      </c>
      <c r="ID93" s="20">
        <f t="shared" si="223"/>
        <v>388660.0894</v>
      </c>
      <c r="IE93" s="20">
        <f t="shared" si="223"/>
        <v>281866.6626</v>
      </c>
      <c r="IF93" s="20">
        <f t="shared" si="223"/>
        <v>180262.5642</v>
      </c>
      <c r="IG93" s="20">
        <f t="shared" si="223"/>
        <v>51441.24298</v>
      </c>
      <c r="IH93" s="20">
        <f t="shared" si="223"/>
        <v>218809.5619</v>
      </c>
      <c r="II93" s="20">
        <f t="shared" si="223"/>
        <v>154704.0369</v>
      </c>
      <c r="IJ93" s="20">
        <f t="shared" si="223"/>
        <v>82880.50173</v>
      </c>
      <c r="IK93" s="20">
        <f t="shared" si="223"/>
        <v>66636.87048</v>
      </c>
      <c r="IL93" s="20">
        <f t="shared" si="223"/>
        <v>303116.2332</v>
      </c>
      <c r="IM93" s="20">
        <f t="shared" si="223"/>
        <v>122413.857</v>
      </c>
      <c r="IN93" s="20">
        <f t="shared" si="223"/>
        <v>144043.6934</v>
      </c>
      <c r="IO93" s="20">
        <f t="shared" si="223"/>
        <v>213281.3889</v>
      </c>
      <c r="IP93" s="20">
        <f t="shared" si="223"/>
        <v>387807.3044</v>
      </c>
      <c r="IQ93" s="20">
        <f t="shared" si="223"/>
        <v>92182.14229</v>
      </c>
      <c r="IR93" s="20">
        <f t="shared" si="223"/>
        <v>209423.2907</v>
      </c>
      <c r="IS93" s="20">
        <f t="shared" si="223"/>
        <v>137634.3024</v>
      </c>
      <c r="IT93" s="20">
        <f t="shared" si="223"/>
        <v>208914.8364</v>
      </c>
      <c r="IU93" s="20">
        <f t="shared" si="223"/>
        <v>272527.5707</v>
      </c>
      <c r="IV93" s="20">
        <f t="shared" si="223"/>
        <v>79833.53446</v>
      </c>
      <c r="IW93" s="20">
        <f t="shared" si="223"/>
        <v>404279.7207</v>
      </c>
      <c r="IX93" s="20">
        <f t="shared" si="223"/>
        <v>323541.6662</v>
      </c>
      <c r="IY93" s="20">
        <f t="shared" si="223"/>
        <v>216121.1086</v>
      </c>
      <c r="IZ93" s="20">
        <f t="shared" si="223"/>
        <v>58257.18542</v>
      </c>
      <c r="JA93" s="20">
        <f t="shared" si="223"/>
        <v>113485.1587</v>
      </c>
      <c r="JB93" s="20">
        <f t="shared" si="223"/>
        <v>144310.5037</v>
      </c>
      <c r="JC93" s="20">
        <f t="shared" si="223"/>
        <v>147824.2887</v>
      </c>
      <c r="JD93" s="20">
        <f t="shared" si="223"/>
        <v>232492.0197</v>
      </c>
      <c r="JE93" s="20">
        <f t="shared" si="223"/>
        <v>154813.5986</v>
      </c>
      <c r="JF93" s="20">
        <f t="shared" si="223"/>
        <v>194050.6966</v>
      </c>
      <c r="JG93" s="20">
        <f t="shared" si="223"/>
        <v>205745.4875</v>
      </c>
      <c r="JH93" s="20">
        <f t="shared" si="223"/>
        <v>258578.429</v>
      </c>
      <c r="JI93" s="20">
        <f t="shared" si="223"/>
        <v>156461.5056</v>
      </c>
      <c r="JJ93" s="20">
        <f t="shared" si="223"/>
        <v>167416.7895</v>
      </c>
      <c r="JK93" s="20">
        <f t="shared" si="223"/>
        <v>59206.62712</v>
      </c>
      <c r="JL93" s="20">
        <f t="shared" si="223"/>
        <v>122952.2181</v>
      </c>
      <c r="JM93" s="20">
        <f t="shared" si="223"/>
        <v>331049.6007</v>
      </c>
      <c r="JN93" s="20">
        <f t="shared" si="223"/>
        <v>220663.6308</v>
      </c>
      <c r="JO93" s="20">
        <f t="shared" si="223"/>
        <v>214560.2313</v>
      </c>
      <c r="JP93" s="20">
        <f t="shared" si="223"/>
        <v>179408.8797</v>
      </c>
      <c r="JQ93" s="20">
        <f t="shared" si="223"/>
        <v>339090.7627</v>
      </c>
      <c r="JR93" s="20">
        <f t="shared" si="223"/>
        <v>192060.5075</v>
      </c>
      <c r="JS93" s="20">
        <f t="shared" si="223"/>
        <v>289264.8744</v>
      </c>
      <c r="JT93" s="20">
        <f t="shared" si="223"/>
        <v>151603.6556</v>
      </c>
      <c r="JU93" s="20">
        <f t="shared" si="223"/>
        <v>197649.6326</v>
      </c>
      <c r="JV93" s="20">
        <f t="shared" si="223"/>
        <v>53117.05552</v>
      </c>
      <c r="JW93" s="20">
        <f t="shared" si="223"/>
        <v>41596.72609</v>
      </c>
      <c r="JX93" s="20">
        <f t="shared" si="223"/>
        <v>129953.0953</v>
      </c>
      <c r="JY93" s="20">
        <f t="shared" si="223"/>
        <v>172709.2685</v>
      </c>
      <c r="JZ93" s="20">
        <f t="shared" si="223"/>
        <v>332479.809</v>
      </c>
      <c r="KA93" s="20">
        <f t="shared" si="223"/>
        <v>188098.2751</v>
      </c>
      <c r="KB93" s="20">
        <f t="shared" si="223"/>
        <v>90149.42505</v>
      </c>
      <c r="KC93" s="20">
        <f t="shared" si="223"/>
        <v>250942.8036</v>
      </c>
      <c r="KD93" s="20">
        <f t="shared" si="223"/>
        <v>70479.23517</v>
      </c>
      <c r="KE93" s="20">
        <f t="shared" si="223"/>
        <v>95103.36887</v>
      </c>
      <c r="KF93" s="20">
        <f t="shared" si="223"/>
        <v>297409.3159</v>
      </c>
      <c r="KG93" s="20">
        <f t="shared" si="223"/>
        <v>549931.2674</v>
      </c>
      <c r="KH93" s="20">
        <f t="shared" si="223"/>
        <v>417690.5884</v>
      </c>
      <c r="KI93" s="20">
        <f t="shared" si="223"/>
        <v>199220.2791</v>
      </c>
      <c r="KJ93" s="20">
        <f t="shared" si="223"/>
        <v>107245.3085</v>
      </c>
      <c r="KK93" s="20">
        <f t="shared" si="223"/>
        <v>330811.0482</v>
      </c>
      <c r="KL93" s="20">
        <f t="shared" si="223"/>
        <v>392340.27</v>
      </c>
      <c r="KM93" s="20">
        <f t="shared" si="223"/>
        <v>133424.0235</v>
      </c>
      <c r="KN93" s="20">
        <f t="shared" si="223"/>
        <v>161040.5314</v>
      </c>
      <c r="KO93" s="20">
        <f t="shared" si="223"/>
        <v>139981.4084</v>
      </c>
      <c r="KP93" s="20">
        <f t="shared" si="223"/>
        <v>199594.5381</v>
      </c>
      <c r="KQ93" s="20">
        <f t="shared" si="223"/>
        <v>237596.2219</v>
      </c>
      <c r="KR93" s="20">
        <f t="shared" si="223"/>
        <v>300126.9729</v>
      </c>
      <c r="KS93" s="20">
        <f t="shared" si="223"/>
        <v>235640.1442</v>
      </c>
      <c r="KT93" s="20">
        <f t="shared" si="223"/>
        <v>164798.8863</v>
      </c>
      <c r="KU93" s="20">
        <f t="shared" si="223"/>
        <v>96589.39105</v>
      </c>
      <c r="KV93" s="20">
        <f t="shared" si="223"/>
        <v>302200.7335</v>
      </c>
      <c r="KW93" s="20">
        <f t="shared" si="223"/>
        <v>88755.05068</v>
      </c>
      <c r="KX93" s="20">
        <f t="shared" si="223"/>
        <v>186349.5247</v>
      </c>
      <c r="KY93" s="20">
        <f t="shared" si="223"/>
        <v>46303.52001</v>
      </c>
      <c r="KZ93" s="20">
        <f t="shared" si="223"/>
        <v>263881.8606</v>
      </c>
      <c r="LA93" s="20">
        <f t="shared" si="223"/>
        <v>369486.0164</v>
      </c>
      <c r="LB93" s="20">
        <f t="shared" si="223"/>
        <v>131503.9547</v>
      </c>
      <c r="LC93" s="20">
        <f t="shared" si="223"/>
        <v>234768.2045</v>
      </c>
      <c r="LD93" s="20">
        <f t="shared" si="223"/>
        <v>156657.7744</v>
      </c>
      <c r="LE93" s="20">
        <f t="shared" si="223"/>
        <v>267617.3859</v>
      </c>
      <c r="LF93" s="20">
        <f t="shared" si="223"/>
        <v>177264.2388</v>
      </c>
      <c r="LG93" s="20">
        <f t="shared" si="223"/>
        <v>357067.5705</v>
      </c>
      <c r="LH93" s="20">
        <f t="shared" si="223"/>
        <v>212164.6429</v>
      </c>
      <c r="LI93" s="20">
        <f t="shared" si="223"/>
        <v>179379.9606</v>
      </c>
      <c r="LJ93" s="20">
        <f t="shared" si="223"/>
        <v>259974.9839</v>
      </c>
      <c r="LK93" s="20">
        <f t="shared" si="223"/>
        <v>53240.13286</v>
      </c>
      <c r="LL93" s="20">
        <f t="shared" si="223"/>
        <v>84425.65723</v>
      </c>
      <c r="LM93" s="20">
        <f t="shared" si="223"/>
        <v>250498.7892</v>
      </c>
      <c r="LN93" s="20">
        <f t="shared" si="223"/>
        <v>214660.676</v>
      </c>
      <c r="LO93" s="20">
        <f t="shared" si="223"/>
        <v>129217.8995</v>
      </c>
      <c r="LP93" s="20">
        <f t="shared" si="223"/>
        <v>201187.9013</v>
      </c>
      <c r="LQ93" s="20">
        <f t="shared" si="223"/>
        <v>371030.0311</v>
      </c>
      <c r="LR93" s="20">
        <f t="shared" si="223"/>
        <v>474787.755</v>
      </c>
      <c r="LS93" s="20">
        <f t="shared" si="223"/>
        <v>334044.392</v>
      </c>
      <c r="LT93" s="20">
        <f t="shared" si="223"/>
        <v>198498.9174</v>
      </c>
      <c r="LU93" s="20">
        <f t="shared" si="223"/>
        <v>172676.0303</v>
      </c>
      <c r="LV93" s="20">
        <f t="shared" si="223"/>
        <v>154836.512</v>
      </c>
      <c r="LW93" s="20">
        <f t="shared" si="223"/>
        <v>1033438.307</v>
      </c>
      <c r="LX93" s="20">
        <f t="shared" si="223"/>
        <v>118852.6681</v>
      </c>
      <c r="LY93" s="20">
        <f t="shared" si="223"/>
        <v>93137.92623</v>
      </c>
      <c r="LZ93" s="20">
        <f t="shared" si="223"/>
        <v>361746.1379</v>
      </c>
      <c r="MA93" s="20">
        <f t="shared" si="223"/>
        <v>195010.1182</v>
      </c>
      <c r="MB93" s="20">
        <f t="shared" si="223"/>
        <v>165748.484</v>
      </c>
      <c r="MC93" s="20">
        <f t="shared" si="223"/>
        <v>287943.4708</v>
      </c>
      <c r="MD93" s="20">
        <f t="shared" si="223"/>
        <v>57857.02318</v>
      </c>
      <c r="ME93" s="20">
        <f t="shared" si="223"/>
        <v>148185.7184</v>
      </c>
      <c r="MF93" s="20">
        <f t="shared" si="223"/>
        <v>148678.7384</v>
      </c>
      <c r="MG93" s="20">
        <f t="shared" si="223"/>
        <v>196684.0158</v>
      </c>
      <c r="MH93" s="20">
        <f t="shared" si="223"/>
        <v>79947.41146</v>
      </c>
      <c r="MI93" s="20">
        <f t="shared" si="223"/>
        <v>274241.2998</v>
      </c>
      <c r="MJ93" s="20">
        <f t="shared" si="223"/>
        <v>209396.9552</v>
      </c>
      <c r="MK93" s="20">
        <f t="shared" si="223"/>
        <v>94214.50964</v>
      </c>
      <c r="ML93" s="20">
        <f t="shared" si="223"/>
        <v>220298.0362</v>
      </c>
      <c r="MM93" s="20">
        <f t="shared" si="223"/>
        <v>403451.1915</v>
      </c>
      <c r="MN93" s="20">
        <f t="shared" si="223"/>
        <v>87580.49222</v>
      </c>
      <c r="MO93" s="20">
        <f t="shared" si="223"/>
        <v>147247.5046</v>
      </c>
      <c r="MP93" s="20">
        <f t="shared" si="223"/>
        <v>522880.3554</v>
      </c>
      <c r="MQ93" s="20">
        <f t="shared" si="223"/>
        <v>286711.2297</v>
      </c>
      <c r="MR93" s="20">
        <f t="shared" si="223"/>
        <v>28931.62205</v>
      </c>
      <c r="MS93" s="20">
        <f t="shared" si="223"/>
        <v>108715.5678</v>
      </c>
      <c r="MT93" s="20">
        <f t="shared" si="223"/>
        <v>351932.9685</v>
      </c>
      <c r="MU93" s="20">
        <f t="shared" si="223"/>
        <v>105121.799</v>
      </c>
      <c r="MV93" s="20">
        <f t="shared" si="223"/>
        <v>154300.4696</v>
      </c>
      <c r="MW93" s="20">
        <f t="shared" si="223"/>
        <v>229888.3468</v>
      </c>
      <c r="MX93" s="20">
        <f t="shared" si="223"/>
        <v>181399.9605</v>
      </c>
      <c r="MY93" s="20">
        <f t="shared" si="223"/>
        <v>360538.9908</v>
      </c>
      <c r="MZ93" s="20">
        <f t="shared" si="223"/>
        <v>184341.1285</v>
      </c>
      <c r="NA93" s="20">
        <f t="shared" si="223"/>
        <v>174213.6217</v>
      </c>
      <c r="NB93" s="20">
        <f t="shared" si="223"/>
        <v>223845.2046</v>
      </c>
      <c r="NC93" s="20">
        <f t="shared" si="223"/>
        <v>107780.741</v>
      </c>
      <c r="ND93" s="20">
        <f t="shared" si="223"/>
        <v>343067.8096</v>
      </c>
      <c r="NE93" s="20">
        <f t="shared" si="223"/>
        <v>81907.16634</v>
      </c>
      <c r="NF93" s="20">
        <f t="shared" si="223"/>
        <v>421634.1099</v>
      </c>
      <c r="NG93" s="20">
        <f t="shared" si="223"/>
        <v>101317.4417</v>
      </c>
      <c r="NH93" s="20">
        <f t="shared" si="223"/>
        <v>290501.5889</v>
      </c>
      <c r="NI93" s="20">
        <f t="shared" si="223"/>
        <v>228098.5856</v>
      </c>
      <c r="NJ93" s="20">
        <f t="shared" si="223"/>
        <v>415320.328</v>
      </c>
      <c r="NK93" s="20">
        <f t="shared" si="223"/>
        <v>192003.7538</v>
      </c>
      <c r="NL93" s="20">
        <f t="shared" si="223"/>
        <v>380255.7959</v>
      </c>
      <c r="NM93" s="20">
        <f t="shared" si="223"/>
        <v>47265.30257</v>
      </c>
      <c r="NN93" s="20">
        <f t="shared" si="223"/>
        <v>364704.5245</v>
      </c>
      <c r="NO93" s="20">
        <f t="shared" si="223"/>
        <v>158376.7212</v>
      </c>
      <c r="NP93" s="20">
        <f t="shared" si="223"/>
        <v>348113.4737</v>
      </c>
      <c r="NQ93" s="20">
        <f t="shared" si="223"/>
        <v>91319.71813</v>
      </c>
      <c r="NR93" s="20">
        <f t="shared" si="223"/>
        <v>67900.18329</v>
      </c>
      <c r="NS93" s="20">
        <f t="shared" si="223"/>
        <v>178988.7755</v>
      </c>
      <c r="NT93" s="20">
        <f t="shared" si="223"/>
        <v>192662.381</v>
      </c>
      <c r="NU93" s="20">
        <f t="shared" si="223"/>
        <v>124712.6007</v>
      </c>
      <c r="NV93" s="20">
        <f t="shared" si="223"/>
        <v>222333.2862</v>
      </c>
      <c r="NW93" s="20">
        <f t="shared" si="223"/>
        <v>270454.2663</v>
      </c>
      <c r="NX93" s="20">
        <f t="shared" si="223"/>
        <v>268871.4067</v>
      </c>
      <c r="NY93" s="20">
        <f t="shared" si="223"/>
        <v>76650.76249</v>
      </c>
      <c r="NZ93" s="20">
        <f t="shared" si="223"/>
        <v>72095.46971</v>
      </c>
      <c r="OA93" s="20">
        <f t="shared" si="223"/>
        <v>255914.0385</v>
      </c>
      <c r="OB93" s="20">
        <f t="shared" si="223"/>
        <v>257671.7422</v>
      </c>
      <c r="OC93" s="20">
        <f t="shared" si="223"/>
        <v>192659.0514</v>
      </c>
      <c r="OD93" s="20">
        <f t="shared" si="223"/>
        <v>92037.66211</v>
      </c>
      <c r="OE93" s="20">
        <f t="shared" si="223"/>
        <v>403551.6615</v>
      </c>
      <c r="OF93" s="20">
        <f t="shared" si="223"/>
        <v>188634.8408</v>
      </c>
      <c r="OG93" s="20">
        <f t="shared" si="223"/>
        <v>311040.6406</v>
      </c>
      <c r="OH93" s="20">
        <f t="shared" si="223"/>
        <v>323372.4223</v>
      </c>
      <c r="OI93" s="20">
        <f t="shared" si="223"/>
        <v>162760.8109</v>
      </c>
      <c r="OJ93" s="20">
        <f t="shared" si="223"/>
        <v>143515.1202</v>
      </c>
      <c r="OK93" s="20">
        <f t="shared" si="223"/>
        <v>314537.5581</v>
      </c>
      <c r="OL93" s="20">
        <f t="shared" si="223"/>
        <v>233108.5342</v>
      </c>
    </row>
    <row r="94" ht="15.75" customHeight="1">
      <c r="A94" s="10">
        <v>2039.0</v>
      </c>
      <c r="B94" s="20">
        <f t="shared" si="13"/>
        <v>327631.4797</v>
      </c>
      <c r="C94" s="20">
        <f t="shared" si="14"/>
        <v>230636.8499</v>
      </c>
      <c r="D94" s="20">
        <f t="shared" si="15"/>
        <v>165843.4889</v>
      </c>
      <c r="E94" s="20">
        <f t="shared" si="16"/>
        <v>70893.41576</v>
      </c>
      <c r="F94" s="20">
        <f t="shared" si="17"/>
        <v>266582.7198</v>
      </c>
      <c r="G94" s="20">
        <f t="shared" si="18"/>
        <v>273493.7496</v>
      </c>
      <c r="H94" s="20">
        <f t="shared" si="19"/>
        <v>445889.2595</v>
      </c>
      <c r="I94" s="20">
        <f t="shared" si="20"/>
        <v>291067.3954</v>
      </c>
      <c r="J94" s="20">
        <f t="shared" si="21"/>
        <v>306160.693</v>
      </c>
      <c r="K94" s="20">
        <f t="shared" si="22"/>
        <v>176725.5593</v>
      </c>
      <c r="L94" s="20">
        <f t="shared" si="23"/>
        <v>657561.5837</v>
      </c>
      <c r="M94" s="20">
        <f t="shared" si="24"/>
        <v>121320.1438</v>
      </c>
      <c r="N94" s="20">
        <f t="shared" si="25"/>
        <v>297619.9933</v>
      </c>
      <c r="O94" s="20">
        <f t="shared" si="26"/>
        <v>141659.9603</v>
      </c>
      <c r="P94" s="20">
        <f t="shared" si="27"/>
        <v>334523.3513</v>
      </c>
      <c r="Q94" s="20">
        <f t="shared" si="28"/>
        <v>430568.5339</v>
      </c>
      <c r="R94" s="20">
        <f t="shared" si="29"/>
        <v>253513.7588</v>
      </c>
      <c r="S94" s="20">
        <f t="shared" si="30"/>
        <v>273193.134</v>
      </c>
      <c r="T94" s="20">
        <f t="shared" si="31"/>
        <v>682675.8759</v>
      </c>
      <c r="U94" s="20">
        <f t="shared" si="32"/>
        <v>561110.8234</v>
      </c>
      <c r="V94" s="20">
        <f t="shared" si="33"/>
        <v>510969.0086</v>
      </c>
      <c r="W94" s="20">
        <f t="shared" si="34"/>
        <v>203051.3975</v>
      </c>
      <c r="X94" s="20">
        <f t="shared" si="35"/>
        <v>415332.7619</v>
      </c>
      <c r="Y94" s="20">
        <f t="shared" si="36"/>
        <v>369610.442</v>
      </c>
      <c r="Z94" s="20">
        <f t="shared" si="37"/>
        <v>109704.1848</v>
      </c>
      <c r="AA94" s="20">
        <f t="shared" si="38"/>
        <v>492788.6501</v>
      </c>
      <c r="AB94" s="20">
        <f t="shared" si="39"/>
        <v>116618.7637</v>
      </c>
      <c r="AC94" s="20">
        <f t="shared" si="40"/>
        <v>423019.8736</v>
      </c>
      <c r="AD94" s="20">
        <f t="shared" si="41"/>
        <v>220940.1465</v>
      </c>
      <c r="AE94" s="20">
        <f t="shared" si="42"/>
        <v>132328.6441</v>
      </c>
      <c r="AF94" s="20">
        <f t="shared" si="43"/>
        <v>705918.5857</v>
      </c>
      <c r="AG94" s="20">
        <f t="shared" si="44"/>
        <v>605503.0028</v>
      </c>
      <c r="AH94" s="20">
        <f t="shared" si="45"/>
        <v>342035.5337</v>
      </c>
      <c r="AI94" s="20">
        <f t="shared" si="46"/>
        <v>208785.7048</v>
      </c>
      <c r="AJ94" s="20">
        <f t="shared" si="47"/>
        <v>327009.6814</v>
      </c>
      <c r="AK94" s="20">
        <f t="shared" si="48"/>
        <v>635372.4031</v>
      </c>
      <c r="AL94" s="20">
        <f t="shared" si="49"/>
        <v>421366.6871</v>
      </c>
      <c r="AM94" s="20">
        <f t="shared" si="50"/>
        <v>260064.6873</v>
      </c>
      <c r="AN94" s="20">
        <f t="shared" si="51"/>
        <v>89213.15306</v>
      </c>
      <c r="AO94" s="20">
        <f t="shared" si="52"/>
        <v>362429.4942</v>
      </c>
      <c r="AP94" s="20">
        <f t="shared" si="53"/>
        <v>250757.4688</v>
      </c>
      <c r="AQ94" s="20">
        <f t="shared" si="54"/>
        <v>152848.5453</v>
      </c>
      <c r="AR94" s="20">
        <f t="shared" si="55"/>
        <v>98119.47859</v>
      </c>
      <c r="AS94" s="20">
        <f t="shared" si="56"/>
        <v>507008.9185</v>
      </c>
      <c r="AT94" s="20">
        <f t="shared" si="57"/>
        <v>224193.6126</v>
      </c>
      <c r="AU94" s="20">
        <f t="shared" si="58"/>
        <v>224351.6582</v>
      </c>
      <c r="AV94" s="20">
        <f t="shared" si="59"/>
        <v>343376.3629</v>
      </c>
      <c r="AW94" s="20">
        <f t="shared" si="60"/>
        <v>593121.5942</v>
      </c>
      <c r="AX94" s="20">
        <f t="shared" si="61"/>
        <v>150938.0866</v>
      </c>
      <c r="AY94" s="20">
        <f t="shared" si="62"/>
        <v>352369.2188</v>
      </c>
      <c r="AZ94" s="20">
        <f t="shared" si="63"/>
        <v>232737.3638</v>
      </c>
      <c r="BA94" s="20">
        <f t="shared" si="64"/>
        <v>318905.7364</v>
      </c>
      <c r="BB94" s="20">
        <f t="shared" si="65"/>
        <v>412364.37</v>
      </c>
      <c r="BC94" s="20">
        <f t="shared" si="66"/>
        <v>152919.6586</v>
      </c>
      <c r="BD94" s="20">
        <f t="shared" si="67"/>
        <v>611359.6617</v>
      </c>
      <c r="BE94" s="20">
        <f t="shared" si="68"/>
        <v>496129.0156</v>
      </c>
      <c r="BF94" s="20">
        <f t="shared" si="69"/>
        <v>352952.7029</v>
      </c>
      <c r="BG94" s="20">
        <f t="shared" si="70"/>
        <v>71237.52184</v>
      </c>
      <c r="BH94" s="20">
        <f t="shared" si="71"/>
        <v>172659.0017</v>
      </c>
      <c r="BI94" s="20">
        <f t="shared" si="72"/>
        <v>207963.1767</v>
      </c>
      <c r="BJ94" s="20">
        <f t="shared" si="73"/>
        <v>237083.3538</v>
      </c>
      <c r="BK94" s="20">
        <f t="shared" si="74"/>
        <v>360425.7281</v>
      </c>
      <c r="BL94" s="20">
        <f t="shared" si="75"/>
        <v>234389.5747</v>
      </c>
      <c r="BM94" s="20">
        <f t="shared" si="76"/>
        <v>305540.9045</v>
      </c>
      <c r="BN94" s="20">
        <f t="shared" si="77"/>
        <v>291484.8006</v>
      </c>
      <c r="BO94" s="20">
        <f t="shared" si="78"/>
        <v>397776.5128</v>
      </c>
      <c r="BP94" s="20">
        <f t="shared" si="79"/>
        <v>286138.3506</v>
      </c>
      <c r="BQ94" s="20">
        <f t="shared" si="80"/>
        <v>214968.9806</v>
      </c>
      <c r="BR94" s="20">
        <f t="shared" si="81"/>
        <v>92521.29028</v>
      </c>
      <c r="BS94" s="20">
        <f t="shared" si="82"/>
        <v>236913.9683</v>
      </c>
      <c r="BT94" s="20">
        <f t="shared" si="83"/>
        <v>514520.1971</v>
      </c>
      <c r="BU94" s="20">
        <f t="shared" si="84"/>
        <v>359846.7703</v>
      </c>
      <c r="BV94" s="20">
        <f t="shared" si="85"/>
        <v>324653.8025</v>
      </c>
      <c r="BW94" s="20">
        <f t="shared" si="86"/>
        <v>279842.3726</v>
      </c>
      <c r="BX94" s="20">
        <f t="shared" si="87"/>
        <v>584245.846</v>
      </c>
      <c r="BY94" s="20">
        <f t="shared" si="88"/>
        <v>299449.9156</v>
      </c>
      <c r="BZ94" s="20">
        <f t="shared" si="89"/>
        <v>440937.3338</v>
      </c>
      <c r="CA94" s="20">
        <f t="shared" si="90"/>
        <v>281954.5311</v>
      </c>
      <c r="CB94" s="20">
        <f t="shared" si="91"/>
        <v>299157.0474</v>
      </c>
      <c r="CC94" s="20">
        <f t="shared" si="92"/>
        <v>86921.32713</v>
      </c>
      <c r="CD94" s="20">
        <f t="shared" si="93"/>
        <v>67110.42731</v>
      </c>
      <c r="CE94" s="20">
        <f t="shared" si="94"/>
        <v>205686.465</v>
      </c>
      <c r="CF94" s="20">
        <f t="shared" si="95"/>
        <v>269279.9713</v>
      </c>
      <c r="CG94" s="20">
        <f t="shared" si="96"/>
        <v>454671.4492</v>
      </c>
      <c r="CH94" s="20">
        <f t="shared" si="97"/>
        <v>258375.8</v>
      </c>
      <c r="CI94" s="20">
        <f t="shared" si="98"/>
        <v>146149.1196</v>
      </c>
      <c r="CJ94" s="20">
        <f t="shared" si="99"/>
        <v>382249.0693</v>
      </c>
      <c r="CK94" s="20">
        <f t="shared" si="100"/>
        <v>95330.20238</v>
      </c>
      <c r="CL94" s="20">
        <f t="shared" si="101"/>
        <v>142433.0628</v>
      </c>
      <c r="CM94" s="20">
        <f t="shared" si="102"/>
        <v>468795.8097</v>
      </c>
      <c r="CN94" s="20">
        <f t="shared" si="103"/>
        <v>761691.3977</v>
      </c>
      <c r="CO94" s="20">
        <f t="shared" si="104"/>
        <v>692050.2357</v>
      </c>
      <c r="CP94" s="20">
        <f t="shared" si="105"/>
        <v>281418.6004</v>
      </c>
      <c r="CQ94" s="20">
        <f t="shared" si="106"/>
        <v>188116.7779</v>
      </c>
      <c r="CR94" s="20">
        <f t="shared" si="107"/>
        <v>538299.5282</v>
      </c>
      <c r="CS94" s="20">
        <f t="shared" si="108"/>
        <v>642931.0542</v>
      </c>
      <c r="CT94" s="20">
        <f t="shared" si="109"/>
        <v>214090.7327</v>
      </c>
      <c r="CU94" s="20">
        <f t="shared" si="110"/>
        <v>306061.3467</v>
      </c>
      <c r="CV94" s="20">
        <f t="shared" si="111"/>
        <v>212089.5444</v>
      </c>
      <c r="CW94" s="20">
        <f t="shared" si="112"/>
        <v>314215.4174</v>
      </c>
      <c r="CX94" s="20">
        <f t="shared" si="113"/>
        <v>324594.5793</v>
      </c>
      <c r="CY94" s="20">
        <f t="shared" si="114"/>
        <v>564327.0832</v>
      </c>
      <c r="CZ94" s="20">
        <f t="shared" si="115"/>
        <v>443872.8978</v>
      </c>
      <c r="DA94" s="20">
        <f t="shared" si="116"/>
        <v>271902.5411</v>
      </c>
      <c r="DB94" s="20">
        <f t="shared" si="117"/>
        <v>186482.9439</v>
      </c>
      <c r="DC94" s="20">
        <f t="shared" si="118"/>
        <v>511789.9135</v>
      </c>
      <c r="DD94" s="20">
        <f t="shared" si="119"/>
        <v>138945.2999</v>
      </c>
      <c r="DE94" s="20">
        <f t="shared" si="120"/>
        <v>305217.5971</v>
      </c>
      <c r="DF94" s="20">
        <f t="shared" si="121"/>
        <v>85043.8301</v>
      </c>
      <c r="DG94" s="20">
        <f t="shared" si="122"/>
        <v>482112.1926</v>
      </c>
      <c r="DH94" s="20">
        <f t="shared" si="123"/>
        <v>558100.0738</v>
      </c>
      <c r="DI94" s="20">
        <f t="shared" si="124"/>
        <v>235421.9146</v>
      </c>
      <c r="DJ94" s="20">
        <f t="shared" si="125"/>
        <v>387107.1029</v>
      </c>
      <c r="DK94" s="20">
        <f t="shared" si="126"/>
        <v>203769.1722</v>
      </c>
      <c r="DL94" s="20">
        <f t="shared" si="127"/>
        <v>377543.661</v>
      </c>
      <c r="DM94" s="20">
        <f t="shared" si="128"/>
        <v>240563.0589</v>
      </c>
      <c r="DN94" s="20">
        <f t="shared" si="129"/>
        <v>640911.1819</v>
      </c>
      <c r="DO94" s="20">
        <f t="shared" si="130"/>
        <v>373502.5518</v>
      </c>
      <c r="DP94" s="20">
        <f t="shared" si="131"/>
        <v>297862.7514</v>
      </c>
      <c r="DQ94" s="20">
        <f t="shared" si="132"/>
        <v>409626.1777</v>
      </c>
      <c r="DR94" s="20">
        <f t="shared" si="133"/>
        <v>82836.77853</v>
      </c>
      <c r="DS94" s="20">
        <f t="shared" si="134"/>
        <v>135803.2254</v>
      </c>
      <c r="DT94" s="20">
        <f t="shared" si="135"/>
        <v>405968.1529</v>
      </c>
      <c r="DU94" s="20">
        <f t="shared" si="136"/>
        <v>331929.4664</v>
      </c>
      <c r="DV94" s="20">
        <f t="shared" si="137"/>
        <v>205913.1793</v>
      </c>
      <c r="DW94" s="20">
        <f t="shared" si="138"/>
        <v>348254.0516</v>
      </c>
      <c r="DX94" s="20">
        <f t="shared" si="139"/>
        <v>591339.8359</v>
      </c>
      <c r="DY94" s="20">
        <f t="shared" si="140"/>
        <v>747622.8609</v>
      </c>
      <c r="DZ94" s="20">
        <f t="shared" si="141"/>
        <v>490559.4972</v>
      </c>
      <c r="EA94" s="20">
        <f t="shared" si="142"/>
        <v>398982.9025</v>
      </c>
      <c r="EB94" s="20">
        <f t="shared" si="143"/>
        <v>278385.351</v>
      </c>
      <c r="EC94" s="20">
        <f t="shared" si="144"/>
        <v>222512.8875</v>
      </c>
      <c r="ED94" s="20">
        <f t="shared" si="145"/>
        <v>1627539.493</v>
      </c>
      <c r="EE94" s="20">
        <f t="shared" si="146"/>
        <v>180486.4837</v>
      </c>
      <c r="EF94" s="20">
        <f t="shared" si="147"/>
        <v>134095.9768</v>
      </c>
      <c r="EG94" s="20">
        <f t="shared" si="148"/>
        <v>698907.2716</v>
      </c>
      <c r="EH94" s="20">
        <f t="shared" si="149"/>
        <v>292675.4807</v>
      </c>
      <c r="EI94" s="20">
        <f t="shared" si="150"/>
        <v>255383.2795</v>
      </c>
      <c r="EJ94" s="20">
        <f t="shared" si="151"/>
        <v>481334.1145</v>
      </c>
      <c r="EK94" s="20">
        <f t="shared" si="152"/>
        <v>93738.00006</v>
      </c>
      <c r="EL94" s="20">
        <f t="shared" si="153"/>
        <v>232632.0515</v>
      </c>
      <c r="EM94" s="20">
        <f t="shared" si="154"/>
        <v>268344.0828</v>
      </c>
      <c r="EN94" s="20">
        <f t="shared" si="155"/>
        <v>279096.5165</v>
      </c>
      <c r="EO94" s="20">
        <f t="shared" si="156"/>
        <v>122046.1095</v>
      </c>
      <c r="EP94" s="20">
        <f t="shared" si="157"/>
        <v>309720.1123</v>
      </c>
      <c r="EQ94" s="20">
        <f t="shared" si="158"/>
        <v>343937.291</v>
      </c>
      <c r="ER94" s="20">
        <f t="shared" si="159"/>
        <v>155070.4565</v>
      </c>
      <c r="ES94" s="20">
        <f t="shared" si="160"/>
        <v>334121.2384</v>
      </c>
      <c r="ET94" s="20">
        <f t="shared" si="161"/>
        <v>684865.8266</v>
      </c>
      <c r="EU94" s="20">
        <f t="shared" si="162"/>
        <v>125024.6514</v>
      </c>
      <c r="EV94" s="20">
        <f t="shared" si="163"/>
        <v>254290.6415</v>
      </c>
      <c r="EW94" s="20">
        <f t="shared" si="164"/>
        <v>892042.7476</v>
      </c>
      <c r="EX94" s="20">
        <f t="shared" si="165"/>
        <v>417698.5833</v>
      </c>
      <c r="EY94" s="20">
        <f t="shared" si="166"/>
        <v>41431.85707</v>
      </c>
      <c r="EZ94" s="20">
        <f t="shared" si="167"/>
        <v>197002.8905</v>
      </c>
      <c r="FA94" s="20">
        <f t="shared" si="168"/>
        <v>495683.5251</v>
      </c>
      <c r="FB94" s="20">
        <f t="shared" si="169"/>
        <v>167374.8941</v>
      </c>
      <c r="FC94" s="20">
        <f t="shared" si="170"/>
        <v>231198.743</v>
      </c>
      <c r="FD94" s="20">
        <f t="shared" si="171"/>
        <v>390287.8623</v>
      </c>
      <c r="FE94" s="20">
        <f t="shared" si="172"/>
        <v>314757.3586</v>
      </c>
      <c r="FF94" s="20">
        <f t="shared" si="173"/>
        <v>438755.4735</v>
      </c>
      <c r="FG94" s="20">
        <f t="shared" si="174"/>
        <v>287056.467</v>
      </c>
      <c r="FH94" s="20">
        <f t="shared" si="175"/>
        <v>292979.7307</v>
      </c>
      <c r="FI94" s="20">
        <f t="shared" si="176"/>
        <v>341026.2162</v>
      </c>
      <c r="FJ94" s="20">
        <f t="shared" si="177"/>
        <v>191567.4766</v>
      </c>
      <c r="FK94" s="20">
        <f t="shared" si="178"/>
        <v>511219.5269</v>
      </c>
      <c r="FL94" s="20">
        <f t="shared" si="179"/>
        <v>142181.3816</v>
      </c>
      <c r="FM94" s="20">
        <f t="shared" si="180"/>
        <v>652090.5893</v>
      </c>
      <c r="FN94" s="20">
        <f t="shared" si="181"/>
        <v>157224.8381</v>
      </c>
      <c r="FO94" s="20">
        <f t="shared" si="182"/>
        <v>478316.1383</v>
      </c>
      <c r="FP94" s="20">
        <f t="shared" si="183"/>
        <v>406018.6042</v>
      </c>
      <c r="FQ94" s="20">
        <f t="shared" si="184"/>
        <v>656598.4408</v>
      </c>
      <c r="FR94" s="20">
        <f t="shared" si="185"/>
        <v>307017.1684</v>
      </c>
      <c r="FS94" s="20">
        <f t="shared" si="186"/>
        <v>653505.0216</v>
      </c>
      <c r="FT94" s="20">
        <f t="shared" si="187"/>
        <v>74395.83301</v>
      </c>
      <c r="FU94" s="20">
        <f t="shared" si="188"/>
        <v>488101.4415</v>
      </c>
      <c r="FV94" s="20">
        <f t="shared" si="189"/>
        <v>236866.167</v>
      </c>
      <c r="FW94" s="20">
        <f t="shared" si="190"/>
        <v>510855.0652</v>
      </c>
      <c r="FX94" s="20">
        <f t="shared" si="191"/>
        <v>156501.2458</v>
      </c>
      <c r="FY94" s="20">
        <f t="shared" si="192"/>
        <v>113276.7818</v>
      </c>
      <c r="FZ94" s="20">
        <f t="shared" si="193"/>
        <v>243021.103</v>
      </c>
      <c r="GA94" s="20">
        <f t="shared" si="194"/>
        <v>327464.1295</v>
      </c>
      <c r="GB94" s="20">
        <f t="shared" si="195"/>
        <v>174196.0733</v>
      </c>
      <c r="GC94" s="20">
        <f t="shared" si="196"/>
        <v>409498.5472</v>
      </c>
      <c r="GD94" s="20">
        <f t="shared" si="197"/>
        <v>438274.1553</v>
      </c>
      <c r="GE94" s="20">
        <f t="shared" si="198"/>
        <v>427904.8582</v>
      </c>
      <c r="GF94" s="20">
        <f t="shared" si="199"/>
        <v>142994.1674</v>
      </c>
      <c r="GG94" s="20">
        <f t="shared" si="200"/>
        <v>112814.6291</v>
      </c>
      <c r="GH94" s="20">
        <f t="shared" si="201"/>
        <v>412871.4507</v>
      </c>
      <c r="GI94" s="20">
        <f t="shared" si="202"/>
        <v>351574.7074</v>
      </c>
      <c r="GJ94" s="20">
        <f t="shared" si="203"/>
        <v>315055.6289</v>
      </c>
      <c r="GK94" s="20">
        <f t="shared" si="204"/>
        <v>151404.3088</v>
      </c>
      <c r="GL94" s="20">
        <f t="shared" si="205"/>
        <v>700633.8882</v>
      </c>
      <c r="GM94" s="20">
        <f t="shared" si="206"/>
        <v>341622.9075</v>
      </c>
      <c r="GN94" s="20">
        <f t="shared" si="207"/>
        <v>510962.2771</v>
      </c>
      <c r="GO94" s="20">
        <f t="shared" si="208"/>
        <v>611063.6101</v>
      </c>
      <c r="GP94" s="20">
        <f t="shared" si="209"/>
        <v>209874.8176</v>
      </c>
      <c r="GQ94" s="20">
        <f t="shared" si="210"/>
        <v>264487.3695</v>
      </c>
      <c r="GR94" s="20">
        <f t="shared" si="211"/>
        <v>576809.3216</v>
      </c>
      <c r="GS94" s="20">
        <f t="shared" si="212"/>
        <v>385249.6301</v>
      </c>
      <c r="GU94" s="20">
        <f t="shared" ref="GU94:OL94" si="224">B94/POWER(1+$B$31,14)</f>
        <v>216603.0049</v>
      </c>
      <c r="GV94" s="20">
        <f t="shared" si="224"/>
        <v>152478.1282</v>
      </c>
      <c r="GW94" s="20">
        <f t="shared" si="224"/>
        <v>109642.0835</v>
      </c>
      <c r="GX94" s="20">
        <f t="shared" si="224"/>
        <v>46868.89948</v>
      </c>
      <c r="GY94" s="20">
        <f t="shared" si="224"/>
        <v>176242.5828</v>
      </c>
      <c r="GZ94" s="20">
        <f t="shared" si="224"/>
        <v>180811.5877</v>
      </c>
      <c r="HA94" s="20">
        <f t="shared" si="224"/>
        <v>294785.3289</v>
      </c>
      <c r="HB94" s="20">
        <f t="shared" si="224"/>
        <v>192429.8378</v>
      </c>
      <c r="HC94" s="20">
        <f t="shared" si="224"/>
        <v>202408.2856</v>
      </c>
      <c r="HD94" s="20">
        <f t="shared" si="224"/>
        <v>116836.414</v>
      </c>
      <c r="HE94" s="20">
        <f t="shared" si="224"/>
        <v>434725.6714</v>
      </c>
      <c r="HF94" s="20">
        <f t="shared" si="224"/>
        <v>80206.90728</v>
      </c>
      <c r="HG94" s="20">
        <f t="shared" si="224"/>
        <v>196761.8769</v>
      </c>
      <c r="HH94" s="20">
        <f t="shared" si="224"/>
        <v>93653.92211</v>
      </c>
      <c r="HI94" s="20">
        <f t="shared" si="224"/>
        <v>221159.344</v>
      </c>
      <c r="HJ94" s="20">
        <f t="shared" si="224"/>
        <v>284656.5244</v>
      </c>
      <c r="HK94" s="20">
        <f t="shared" si="224"/>
        <v>167602.4599</v>
      </c>
      <c r="HL94" s="20">
        <f t="shared" si="224"/>
        <v>180612.8453</v>
      </c>
      <c r="HM94" s="20">
        <f t="shared" si="224"/>
        <v>451329.1772</v>
      </c>
      <c r="HN94" s="20">
        <f t="shared" si="224"/>
        <v>370960.3564</v>
      </c>
      <c r="HO94" s="20">
        <f t="shared" si="224"/>
        <v>337810.7098</v>
      </c>
      <c r="HP94" s="20">
        <f t="shared" si="224"/>
        <v>134240.8944</v>
      </c>
      <c r="HQ94" s="20">
        <f t="shared" si="224"/>
        <v>274583.8842</v>
      </c>
      <c r="HR94" s="20">
        <f t="shared" si="224"/>
        <v>244356.0444</v>
      </c>
      <c r="HS94" s="20">
        <f t="shared" si="224"/>
        <v>72527.38993</v>
      </c>
      <c r="HT94" s="20">
        <f t="shared" si="224"/>
        <v>325791.3511</v>
      </c>
      <c r="HU94" s="20">
        <f t="shared" si="224"/>
        <v>77098.74118</v>
      </c>
      <c r="HV94" s="20">
        <f t="shared" si="224"/>
        <v>279665.9706</v>
      </c>
      <c r="HW94" s="20">
        <f t="shared" si="224"/>
        <v>146067.4649</v>
      </c>
      <c r="HX94" s="20">
        <f t="shared" si="224"/>
        <v>87484.82282</v>
      </c>
      <c r="HY94" s="20">
        <f t="shared" si="224"/>
        <v>466695.3464</v>
      </c>
      <c r="HZ94" s="20">
        <f t="shared" si="224"/>
        <v>400308.8166</v>
      </c>
      <c r="IA94" s="20">
        <f t="shared" si="224"/>
        <v>226125.7816</v>
      </c>
      <c r="IB94" s="20">
        <f t="shared" si="224"/>
        <v>138031.947</v>
      </c>
      <c r="IC94" s="20">
        <f t="shared" si="224"/>
        <v>216191.923</v>
      </c>
      <c r="ID94" s="20">
        <f t="shared" si="224"/>
        <v>420056.009</v>
      </c>
      <c r="IE94" s="20">
        <f t="shared" si="224"/>
        <v>278573.0196</v>
      </c>
      <c r="IF94" s="20">
        <f t="shared" si="224"/>
        <v>171933.3954</v>
      </c>
      <c r="IG94" s="20">
        <f t="shared" si="224"/>
        <v>58980.404</v>
      </c>
      <c r="IH94" s="20">
        <f t="shared" si="224"/>
        <v>239608.5919</v>
      </c>
      <c r="II94" s="20">
        <f t="shared" si="224"/>
        <v>165780.2276</v>
      </c>
      <c r="IJ94" s="20">
        <f t="shared" si="224"/>
        <v>101050.8949</v>
      </c>
      <c r="IK94" s="20">
        <f t="shared" si="224"/>
        <v>64868.53439</v>
      </c>
      <c r="IL94" s="20">
        <f t="shared" si="224"/>
        <v>335192.6237</v>
      </c>
      <c r="IM94" s="20">
        <f t="shared" si="224"/>
        <v>148218.3892</v>
      </c>
      <c r="IN94" s="20">
        <f t="shared" si="224"/>
        <v>148322.876</v>
      </c>
      <c r="IO94" s="20">
        <f t="shared" si="224"/>
        <v>227012.2276</v>
      </c>
      <c r="IP94" s="20">
        <f t="shared" si="224"/>
        <v>392123.2469</v>
      </c>
      <c r="IQ94" s="20">
        <f t="shared" si="224"/>
        <v>99787.8566</v>
      </c>
      <c r="IR94" s="20">
        <f t="shared" si="224"/>
        <v>232957.5648</v>
      </c>
      <c r="IS94" s="20">
        <f t="shared" si="224"/>
        <v>153866.8153</v>
      </c>
      <c r="IT94" s="20">
        <f t="shared" si="224"/>
        <v>210834.2607</v>
      </c>
      <c r="IU94" s="20">
        <f t="shared" si="224"/>
        <v>272621.4275</v>
      </c>
      <c r="IV94" s="20">
        <f t="shared" si="224"/>
        <v>101097.9092</v>
      </c>
      <c r="IW94" s="20">
        <f t="shared" si="224"/>
        <v>404180.7581</v>
      </c>
      <c r="IX94" s="20">
        <f t="shared" si="224"/>
        <v>327999.7262</v>
      </c>
      <c r="IY94" s="20">
        <f t="shared" si="224"/>
        <v>233343.3165</v>
      </c>
      <c r="IZ94" s="20">
        <f t="shared" si="224"/>
        <v>47096.39413</v>
      </c>
      <c r="JA94" s="20">
        <f t="shared" si="224"/>
        <v>114147.9404</v>
      </c>
      <c r="JB94" s="20">
        <f t="shared" si="224"/>
        <v>137488.1591</v>
      </c>
      <c r="JC94" s="20">
        <f t="shared" si="224"/>
        <v>156740.0267</v>
      </c>
      <c r="JD94" s="20">
        <f t="shared" si="224"/>
        <v>238283.8665</v>
      </c>
      <c r="JE94" s="20">
        <f t="shared" si="224"/>
        <v>154959.1213</v>
      </c>
      <c r="JF94" s="20">
        <f t="shared" si="224"/>
        <v>201998.5324</v>
      </c>
      <c r="JG94" s="20">
        <f t="shared" si="224"/>
        <v>192705.7918</v>
      </c>
      <c r="JH94" s="20">
        <f t="shared" si="224"/>
        <v>262977.1354</v>
      </c>
      <c r="JI94" s="20">
        <f t="shared" si="224"/>
        <v>189171.1585</v>
      </c>
      <c r="JJ94" s="20">
        <f t="shared" si="224"/>
        <v>142119.8208</v>
      </c>
      <c r="JK94" s="20">
        <f t="shared" si="224"/>
        <v>61167.47242</v>
      </c>
      <c r="JL94" s="20">
        <f t="shared" si="224"/>
        <v>156628.0429</v>
      </c>
      <c r="JM94" s="20">
        <f t="shared" si="224"/>
        <v>340158.4638</v>
      </c>
      <c r="JN94" s="20">
        <f t="shared" si="224"/>
        <v>237901.1072</v>
      </c>
      <c r="JO94" s="20">
        <f t="shared" si="224"/>
        <v>214634.4096</v>
      </c>
      <c r="JP94" s="20">
        <f t="shared" si="224"/>
        <v>185008.7753</v>
      </c>
      <c r="JQ94" s="20">
        <f t="shared" si="224"/>
        <v>386255.3317</v>
      </c>
      <c r="JR94" s="20">
        <f t="shared" si="224"/>
        <v>197971.6712</v>
      </c>
      <c r="JS94" s="20">
        <f t="shared" si="224"/>
        <v>291511.5226</v>
      </c>
      <c r="JT94" s="20">
        <f t="shared" si="224"/>
        <v>186405.161</v>
      </c>
      <c r="JU94" s="20">
        <f t="shared" si="224"/>
        <v>197778.0507</v>
      </c>
      <c r="JV94" s="20">
        <f t="shared" si="224"/>
        <v>57465.23707</v>
      </c>
      <c r="JW94" s="20">
        <f t="shared" si="224"/>
        <v>44367.89845</v>
      </c>
      <c r="JX94" s="20">
        <f t="shared" si="224"/>
        <v>135982.9845</v>
      </c>
      <c r="JY94" s="20">
        <f t="shared" si="224"/>
        <v>178025.7838</v>
      </c>
      <c r="JZ94" s="20">
        <f t="shared" si="224"/>
        <v>300591.3909</v>
      </c>
      <c r="KA94" s="20">
        <f t="shared" si="224"/>
        <v>170816.842</v>
      </c>
      <c r="KB94" s="20">
        <f t="shared" si="224"/>
        <v>96621.78524</v>
      </c>
      <c r="KC94" s="20">
        <f t="shared" si="224"/>
        <v>252711.666</v>
      </c>
      <c r="KD94" s="20">
        <f t="shared" si="224"/>
        <v>63024.49423</v>
      </c>
      <c r="KE94" s="20">
        <f t="shared" si="224"/>
        <v>94165.03396</v>
      </c>
      <c r="KF94" s="20">
        <f t="shared" si="224"/>
        <v>309929.2571</v>
      </c>
      <c r="KG94" s="20">
        <f t="shared" si="224"/>
        <v>503567.7455</v>
      </c>
      <c r="KH94" s="20">
        <f t="shared" si="224"/>
        <v>457526.7333</v>
      </c>
      <c r="KI94" s="20">
        <f t="shared" si="224"/>
        <v>186050.8476</v>
      </c>
      <c r="KJ94" s="20">
        <f t="shared" si="224"/>
        <v>124367.3514</v>
      </c>
      <c r="KK94" s="20">
        <f t="shared" si="224"/>
        <v>355879.4029</v>
      </c>
      <c r="KL94" s="20">
        <f t="shared" si="224"/>
        <v>425053.1678</v>
      </c>
      <c r="KM94" s="20">
        <f t="shared" si="224"/>
        <v>141539.1955</v>
      </c>
      <c r="KN94" s="20">
        <f t="shared" si="224"/>
        <v>202342.606</v>
      </c>
      <c r="KO94" s="20">
        <f t="shared" si="224"/>
        <v>140216.1742</v>
      </c>
      <c r="KP94" s="20">
        <f t="shared" si="224"/>
        <v>207733.4073</v>
      </c>
      <c r="KQ94" s="20">
        <f t="shared" si="224"/>
        <v>214595.256</v>
      </c>
      <c r="KR94" s="20">
        <f t="shared" si="224"/>
        <v>373086.683</v>
      </c>
      <c r="KS94" s="20">
        <f t="shared" si="224"/>
        <v>293452.2763</v>
      </c>
      <c r="KT94" s="20">
        <f t="shared" si="224"/>
        <v>179759.6114</v>
      </c>
      <c r="KU94" s="20">
        <f t="shared" si="224"/>
        <v>123287.1947</v>
      </c>
      <c r="KV94" s="20">
        <f t="shared" si="224"/>
        <v>338353.4246</v>
      </c>
      <c r="KW94" s="20">
        <f t="shared" si="224"/>
        <v>91859.21182</v>
      </c>
      <c r="KX94" s="20">
        <f t="shared" si="224"/>
        <v>201784.7881</v>
      </c>
      <c r="KY94" s="20">
        <f t="shared" si="224"/>
        <v>56223.99035</v>
      </c>
      <c r="KZ94" s="20">
        <f t="shared" si="224"/>
        <v>318732.9549</v>
      </c>
      <c r="LA94" s="20">
        <f t="shared" si="224"/>
        <v>368969.8962</v>
      </c>
      <c r="LB94" s="20">
        <f t="shared" si="224"/>
        <v>155641.6197</v>
      </c>
      <c r="LC94" s="20">
        <f t="shared" si="224"/>
        <v>255923.3985</v>
      </c>
      <c r="LD94" s="20">
        <f t="shared" si="224"/>
        <v>134715.428</v>
      </c>
      <c r="LE94" s="20">
        <f t="shared" si="224"/>
        <v>249600.8368</v>
      </c>
      <c r="LF94" s="20">
        <f t="shared" si="224"/>
        <v>159040.5217</v>
      </c>
      <c r="LG94" s="20">
        <f t="shared" si="224"/>
        <v>423717.7943</v>
      </c>
      <c r="LH94" s="20">
        <f t="shared" si="224"/>
        <v>246929.1875</v>
      </c>
      <c r="LI94" s="20">
        <f t="shared" si="224"/>
        <v>196922.3686</v>
      </c>
      <c r="LJ94" s="20">
        <f t="shared" si="224"/>
        <v>270811.1598</v>
      </c>
      <c r="LK94" s="20">
        <f t="shared" si="224"/>
        <v>54764.86927</v>
      </c>
      <c r="LL94" s="20">
        <f t="shared" si="224"/>
        <v>89781.93038</v>
      </c>
      <c r="LM94" s="20">
        <f t="shared" si="224"/>
        <v>268392.7745</v>
      </c>
      <c r="LN94" s="20">
        <f t="shared" si="224"/>
        <v>219444.4805</v>
      </c>
      <c r="LO94" s="20">
        <f t="shared" si="224"/>
        <v>136132.8693</v>
      </c>
      <c r="LP94" s="20">
        <f t="shared" si="224"/>
        <v>230236.9545</v>
      </c>
      <c r="LQ94" s="20">
        <f t="shared" si="224"/>
        <v>390945.2948</v>
      </c>
      <c r="LR94" s="20">
        <f t="shared" si="224"/>
        <v>494266.7854</v>
      </c>
      <c r="LS94" s="20">
        <f t="shared" si="224"/>
        <v>324317.6184</v>
      </c>
      <c r="LT94" s="20">
        <f t="shared" si="224"/>
        <v>263774.7011</v>
      </c>
      <c r="LU94" s="20">
        <f t="shared" si="224"/>
        <v>184045.5124</v>
      </c>
      <c r="LV94" s="20">
        <f t="shared" si="224"/>
        <v>147107.232</v>
      </c>
      <c r="LW94" s="20">
        <f t="shared" si="224"/>
        <v>1075995.339</v>
      </c>
      <c r="LX94" s="20">
        <f t="shared" si="224"/>
        <v>119322.8281</v>
      </c>
      <c r="LY94" s="20">
        <f t="shared" si="224"/>
        <v>88653.23794</v>
      </c>
      <c r="LZ94" s="20">
        <f t="shared" si="224"/>
        <v>462060.0419</v>
      </c>
      <c r="MA94" s="20">
        <f t="shared" si="224"/>
        <v>193492.9716</v>
      </c>
      <c r="MB94" s="20">
        <f t="shared" si="224"/>
        <v>168838.4334</v>
      </c>
      <c r="MC94" s="20">
        <f t="shared" si="224"/>
        <v>318218.5536</v>
      </c>
      <c r="MD94" s="20">
        <f t="shared" si="224"/>
        <v>61971.86092</v>
      </c>
      <c r="ME94" s="20">
        <f t="shared" si="224"/>
        <v>153797.1915</v>
      </c>
      <c r="MF94" s="20">
        <f t="shared" si="224"/>
        <v>177407.0512</v>
      </c>
      <c r="MG94" s="20">
        <f t="shared" si="224"/>
        <v>184515.6766</v>
      </c>
      <c r="MH94" s="20">
        <f t="shared" si="224"/>
        <v>80686.85614</v>
      </c>
      <c r="MI94" s="20">
        <f t="shared" si="224"/>
        <v>204761.481</v>
      </c>
      <c r="MJ94" s="20">
        <f t="shared" si="224"/>
        <v>227383.0672</v>
      </c>
      <c r="MK94" s="20">
        <f t="shared" si="224"/>
        <v>102519.84</v>
      </c>
      <c r="ML94" s="20">
        <f t="shared" si="224"/>
        <v>220893.5</v>
      </c>
      <c r="MM94" s="20">
        <f t="shared" si="224"/>
        <v>452776.9926</v>
      </c>
      <c r="MN94" s="20">
        <f t="shared" si="224"/>
        <v>82656.02319</v>
      </c>
      <c r="MO94" s="20">
        <f t="shared" si="224"/>
        <v>168116.071</v>
      </c>
      <c r="MP94" s="20">
        <f t="shared" si="224"/>
        <v>589745.344</v>
      </c>
      <c r="MQ94" s="20">
        <f t="shared" si="224"/>
        <v>276147.9709</v>
      </c>
      <c r="MR94" s="20">
        <f t="shared" si="224"/>
        <v>27391.33844</v>
      </c>
      <c r="MS94" s="20">
        <f t="shared" si="224"/>
        <v>130242.1187</v>
      </c>
      <c r="MT94" s="20">
        <f t="shared" si="224"/>
        <v>327705.2045</v>
      </c>
      <c r="MU94" s="20">
        <f t="shared" si="224"/>
        <v>110654.5227</v>
      </c>
      <c r="MV94" s="20">
        <f t="shared" si="224"/>
        <v>152849.6057</v>
      </c>
      <c r="MW94" s="20">
        <f t="shared" si="224"/>
        <v>258026.2552</v>
      </c>
      <c r="MX94" s="20">
        <f t="shared" si="224"/>
        <v>208091.6943</v>
      </c>
      <c r="MY94" s="20">
        <f t="shared" si="224"/>
        <v>290069.056</v>
      </c>
      <c r="MZ94" s="20">
        <f t="shared" si="224"/>
        <v>189778.1416</v>
      </c>
      <c r="NA94" s="20">
        <f t="shared" si="224"/>
        <v>193694.1167</v>
      </c>
      <c r="NB94" s="20">
        <f t="shared" si="224"/>
        <v>225458.5038</v>
      </c>
      <c r="NC94" s="20">
        <f t="shared" si="224"/>
        <v>126648.6698</v>
      </c>
      <c r="ND94" s="20">
        <f t="shared" si="224"/>
        <v>337976.3319</v>
      </c>
      <c r="NE94" s="20">
        <f t="shared" si="224"/>
        <v>93998.64301</v>
      </c>
      <c r="NF94" s="20">
        <f t="shared" si="224"/>
        <v>431108.6996</v>
      </c>
      <c r="NG94" s="20">
        <f t="shared" si="224"/>
        <v>103944.14</v>
      </c>
      <c r="NH94" s="20">
        <f t="shared" si="224"/>
        <v>316223.3158</v>
      </c>
      <c r="NI94" s="20">
        <f t="shared" si="224"/>
        <v>268426.1287</v>
      </c>
      <c r="NJ94" s="20">
        <f t="shared" si="224"/>
        <v>434088.9205</v>
      </c>
      <c r="NK94" s="20">
        <f t="shared" si="224"/>
        <v>202974.5167</v>
      </c>
      <c r="NL94" s="20">
        <f t="shared" si="224"/>
        <v>432043.806</v>
      </c>
      <c r="NM94" s="20">
        <f t="shared" si="224"/>
        <v>49184.40988</v>
      </c>
      <c r="NN94" s="20">
        <f t="shared" si="224"/>
        <v>322692.554</v>
      </c>
      <c r="NO94" s="20">
        <f t="shared" si="224"/>
        <v>156596.4406</v>
      </c>
      <c r="NP94" s="20">
        <f t="shared" si="224"/>
        <v>337735.3798</v>
      </c>
      <c r="NQ94" s="20">
        <f t="shared" si="224"/>
        <v>103465.7602</v>
      </c>
      <c r="NR94" s="20">
        <f t="shared" si="224"/>
        <v>74889.29741</v>
      </c>
      <c r="NS94" s="20">
        <f t="shared" si="224"/>
        <v>160665.5784</v>
      </c>
      <c r="NT94" s="20">
        <f t="shared" si="224"/>
        <v>216492.3668</v>
      </c>
      <c r="NU94" s="20">
        <f t="shared" si="224"/>
        <v>115164.1258</v>
      </c>
      <c r="NV94" s="20">
        <f t="shared" si="224"/>
        <v>270726.781</v>
      </c>
      <c r="NW94" s="20">
        <f t="shared" si="224"/>
        <v>289750.8479</v>
      </c>
      <c r="NX94" s="20">
        <f t="shared" si="224"/>
        <v>282895.5209</v>
      </c>
      <c r="NY94" s="20">
        <f t="shared" si="224"/>
        <v>94535.99018</v>
      </c>
      <c r="NZ94" s="20">
        <f t="shared" si="224"/>
        <v>74583.76005</v>
      </c>
      <c r="OA94" s="20">
        <f t="shared" si="224"/>
        <v>272956.6676</v>
      </c>
      <c r="OB94" s="20">
        <f t="shared" si="224"/>
        <v>232432.2991</v>
      </c>
      <c r="OC94" s="20">
        <f t="shared" si="224"/>
        <v>208288.8861</v>
      </c>
      <c r="OD94" s="20">
        <f t="shared" si="224"/>
        <v>100096.0844</v>
      </c>
      <c r="OE94" s="20">
        <f t="shared" si="224"/>
        <v>463201.5388</v>
      </c>
      <c r="OF94" s="20">
        <f t="shared" si="224"/>
        <v>225852.987</v>
      </c>
      <c r="OG94" s="20">
        <f t="shared" si="224"/>
        <v>337806.2595</v>
      </c>
      <c r="OH94" s="20">
        <f t="shared" si="224"/>
        <v>403985.0332</v>
      </c>
      <c r="OI94" s="20">
        <f t="shared" si="224"/>
        <v>138751.9789</v>
      </c>
      <c r="OJ94" s="20">
        <f t="shared" si="224"/>
        <v>174857.3094</v>
      </c>
      <c r="OK94" s="20">
        <f t="shared" si="224"/>
        <v>381338.913</v>
      </c>
      <c r="OL94" s="20">
        <f t="shared" si="224"/>
        <v>254695.3901</v>
      </c>
    </row>
    <row r="95" ht="15.75" customHeight="1">
      <c r="A95" s="10">
        <v>2040.0</v>
      </c>
      <c r="B95" s="20">
        <f t="shared" si="13"/>
        <v>310831.7705</v>
      </c>
      <c r="C95" s="20">
        <f t="shared" si="14"/>
        <v>257645.3223</v>
      </c>
      <c r="D95" s="20">
        <f t="shared" si="15"/>
        <v>178045.8263</v>
      </c>
      <c r="E95" s="20">
        <f t="shared" si="16"/>
        <v>72092.70686</v>
      </c>
      <c r="F95" s="20">
        <f t="shared" si="17"/>
        <v>297519.5379</v>
      </c>
      <c r="G95" s="20">
        <f t="shared" si="18"/>
        <v>323875.05</v>
      </c>
      <c r="H95" s="20">
        <f t="shared" si="19"/>
        <v>499739.802</v>
      </c>
      <c r="I95" s="20">
        <f t="shared" si="20"/>
        <v>309501.4626</v>
      </c>
      <c r="J95" s="20">
        <f t="shared" si="21"/>
        <v>319821.9701</v>
      </c>
      <c r="K95" s="20">
        <f t="shared" si="22"/>
        <v>188927.5899</v>
      </c>
      <c r="L95" s="20">
        <f t="shared" si="23"/>
        <v>689526.2591</v>
      </c>
      <c r="M95" s="20">
        <f t="shared" si="24"/>
        <v>142358.1564</v>
      </c>
      <c r="N95" s="20">
        <f t="shared" si="25"/>
        <v>295815.6146</v>
      </c>
      <c r="O95" s="20">
        <f t="shared" si="26"/>
        <v>118998.9475</v>
      </c>
      <c r="P95" s="20">
        <f t="shared" si="27"/>
        <v>315281.2794</v>
      </c>
      <c r="Q95" s="20">
        <f t="shared" si="28"/>
        <v>425025.8538</v>
      </c>
      <c r="R95" s="20">
        <f t="shared" si="29"/>
        <v>273803.2661</v>
      </c>
      <c r="S95" s="20">
        <f t="shared" si="30"/>
        <v>270192.8668</v>
      </c>
      <c r="T95" s="20">
        <f t="shared" si="31"/>
        <v>789708.4739</v>
      </c>
      <c r="U95" s="20">
        <f t="shared" si="32"/>
        <v>641224.0664</v>
      </c>
      <c r="V95" s="20">
        <f t="shared" si="33"/>
        <v>589932.4982</v>
      </c>
      <c r="W95" s="20">
        <f t="shared" si="34"/>
        <v>163425.0861</v>
      </c>
      <c r="X95" s="20">
        <f t="shared" si="35"/>
        <v>489535.0245</v>
      </c>
      <c r="Y95" s="20">
        <f t="shared" si="36"/>
        <v>399340.1308</v>
      </c>
      <c r="Z95" s="20">
        <f t="shared" si="37"/>
        <v>119426.7235</v>
      </c>
      <c r="AA95" s="20">
        <f t="shared" si="38"/>
        <v>424627.2925</v>
      </c>
      <c r="AB95" s="20">
        <f t="shared" si="39"/>
        <v>152010.9535</v>
      </c>
      <c r="AC95" s="20">
        <f t="shared" si="40"/>
        <v>520222.4369</v>
      </c>
      <c r="AD95" s="20">
        <f t="shared" si="41"/>
        <v>245464.7513</v>
      </c>
      <c r="AE95" s="20">
        <f t="shared" si="42"/>
        <v>150319.1646</v>
      </c>
      <c r="AF95" s="20">
        <f t="shared" si="43"/>
        <v>684730.7197</v>
      </c>
      <c r="AG95" s="20">
        <f t="shared" si="44"/>
        <v>576936.4129</v>
      </c>
      <c r="AH95" s="20">
        <f t="shared" si="45"/>
        <v>341538.1373</v>
      </c>
      <c r="AI95" s="20">
        <f t="shared" si="46"/>
        <v>233439.2442</v>
      </c>
      <c r="AJ95" s="20">
        <f t="shared" si="47"/>
        <v>402660.2359</v>
      </c>
      <c r="AK95" s="20">
        <f t="shared" si="48"/>
        <v>802599.7036</v>
      </c>
      <c r="AL95" s="20">
        <f t="shared" si="49"/>
        <v>439777.0759</v>
      </c>
      <c r="AM95" s="20">
        <f t="shared" si="50"/>
        <v>228651.4395</v>
      </c>
      <c r="AN95" s="20">
        <f t="shared" si="51"/>
        <v>106797.5798</v>
      </c>
      <c r="AO95" s="20">
        <f t="shared" si="52"/>
        <v>330003.743</v>
      </c>
      <c r="AP95" s="20">
        <f t="shared" si="53"/>
        <v>268961.188</v>
      </c>
      <c r="AQ95" s="20">
        <f t="shared" si="54"/>
        <v>149141.7789</v>
      </c>
      <c r="AR95" s="20">
        <f t="shared" si="55"/>
        <v>108943.5419</v>
      </c>
      <c r="AS95" s="20">
        <f t="shared" si="56"/>
        <v>530317.3285</v>
      </c>
      <c r="AT95" s="20">
        <f t="shared" si="57"/>
        <v>227897.5321</v>
      </c>
      <c r="AU95" s="20">
        <f t="shared" si="58"/>
        <v>251450.7793</v>
      </c>
      <c r="AV95" s="20">
        <f t="shared" si="59"/>
        <v>470123.3037</v>
      </c>
      <c r="AW95" s="20">
        <f t="shared" si="60"/>
        <v>690283.3286</v>
      </c>
      <c r="AX95" s="20">
        <f t="shared" si="61"/>
        <v>166061.6841</v>
      </c>
      <c r="AY95" s="20">
        <f t="shared" si="62"/>
        <v>401952.0791</v>
      </c>
      <c r="AZ95" s="20">
        <f t="shared" si="63"/>
        <v>251573.1185</v>
      </c>
      <c r="BA95" s="20">
        <f t="shared" si="64"/>
        <v>347205.1469</v>
      </c>
      <c r="BB95" s="20">
        <f t="shared" si="65"/>
        <v>412281.0748</v>
      </c>
      <c r="BC95" s="20">
        <f t="shared" si="66"/>
        <v>154598.0044</v>
      </c>
      <c r="BD95" s="20">
        <f t="shared" si="67"/>
        <v>687482.4806</v>
      </c>
      <c r="BE95" s="20">
        <f t="shared" si="68"/>
        <v>543404.574</v>
      </c>
      <c r="BF95" s="20">
        <f t="shared" si="69"/>
        <v>342239.4552</v>
      </c>
      <c r="BG95" s="20">
        <f t="shared" si="70"/>
        <v>78255.50649</v>
      </c>
      <c r="BH95" s="20">
        <f t="shared" si="71"/>
        <v>193719.5688</v>
      </c>
      <c r="BI95" s="20">
        <f t="shared" si="72"/>
        <v>211658.7261</v>
      </c>
      <c r="BJ95" s="20">
        <f t="shared" si="73"/>
        <v>245703.9329</v>
      </c>
      <c r="BK95" s="20">
        <f t="shared" si="74"/>
        <v>400942.3941</v>
      </c>
      <c r="BL95" s="20">
        <f t="shared" si="75"/>
        <v>247370.8251</v>
      </c>
      <c r="BM95" s="20">
        <f t="shared" si="76"/>
        <v>340421.2116</v>
      </c>
      <c r="BN95" s="20">
        <f t="shared" si="77"/>
        <v>292709.0924</v>
      </c>
      <c r="BO95" s="20">
        <f t="shared" si="78"/>
        <v>423607.4515</v>
      </c>
      <c r="BP95" s="20">
        <f t="shared" si="79"/>
        <v>292355.7741</v>
      </c>
      <c r="BQ95" s="20">
        <f t="shared" si="80"/>
        <v>243449.9926</v>
      </c>
      <c r="BR95" s="20">
        <f t="shared" si="81"/>
        <v>106296.537</v>
      </c>
      <c r="BS95" s="20">
        <f t="shared" si="82"/>
        <v>253971.5743</v>
      </c>
      <c r="BT95" s="20">
        <f t="shared" si="83"/>
        <v>473685.0092</v>
      </c>
      <c r="BU95" s="20">
        <f t="shared" si="84"/>
        <v>366067.2817</v>
      </c>
      <c r="BV95" s="20">
        <f t="shared" si="85"/>
        <v>315753.3129</v>
      </c>
      <c r="BW95" s="20">
        <f t="shared" si="86"/>
        <v>315762.3947</v>
      </c>
      <c r="BX95" s="20">
        <f t="shared" si="87"/>
        <v>597092.1066</v>
      </c>
      <c r="BY95" s="20">
        <f t="shared" si="88"/>
        <v>326999.7017</v>
      </c>
      <c r="BZ95" s="20">
        <f t="shared" si="89"/>
        <v>391299.0474</v>
      </c>
      <c r="CA95" s="20">
        <f t="shared" si="90"/>
        <v>302381.9924</v>
      </c>
      <c r="CB95" s="20">
        <f t="shared" si="91"/>
        <v>311374.0706</v>
      </c>
      <c r="CC95" s="20">
        <f t="shared" si="92"/>
        <v>106977.2359</v>
      </c>
      <c r="CD95" s="20">
        <f t="shared" si="93"/>
        <v>75829.89823</v>
      </c>
      <c r="CE95" s="20">
        <f t="shared" si="94"/>
        <v>258336.3334</v>
      </c>
      <c r="CF95" s="20">
        <f t="shared" si="95"/>
        <v>283546.7484</v>
      </c>
      <c r="CG95" s="20">
        <f t="shared" si="96"/>
        <v>405706.3098</v>
      </c>
      <c r="CH95" s="20">
        <f t="shared" si="97"/>
        <v>284823.3336</v>
      </c>
      <c r="CI95" s="20">
        <f t="shared" si="98"/>
        <v>143933.4438</v>
      </c>
      <c r="CJ95" s="20">
        <f t="shared" si="99"/>
        <v>385193.583</v>
      </c>
      <c r="CK95" s="20">
        <f t="shared" si="100"/>
        <v>100148.7776</v>
      </c>
      <c r="CL95" s="20">
        <f t="shared" si="101"/>
        <v>191482.6086</v>
      </c>
      <c r="CM95" s="20">
        <f t="shared" si="102"/>
        <v>504821.4839</v>
      </c>
      <c r="CN95" s="20">
        <f t="shared" si="103"/>
        <v>808576.987</v>
      </c>
      <c r="CO95" s="20">
        <f t="shared" si="104"/>
        <v>944845.7032</v>
      </c>
      <c r="CP95" s="20">
        <f t="shared" si="105"/>
        <v>340299.8401</v>
      </c>
      <c r="CQ95" s="20">
        <f t="shared" si="106"/>
        <v>181291.6219</v>
      </c>
      <c r="CR95" s="20">
        <f t="shared" si="107"/>
        <v>630375.5236</v>
      </c>
      <c r="CS95" s="20">
        <f t="shared" si="108"/>
        <v>712246.2568</v>
      </c>
      <c r="CT95" s="20">
        <f t="shared" si="109"/>
        <v>214176.1116</v>
      </c>
      <c r="CU95" s="20">
        <f t="shared" si="110"/>
        <v>307243.7105</v>
      </c>
      <c r="CV95" s="20">
        <f t="shared" si="111"/>
        <v>245822.1525</v>
      </c>
      <c r="CW95" s="20">
        <f t="shared" si="112"/>
        <v>365816.2836</v>
      </c>
      <c r="CX95" s="20">
        <f t="shared" si="113"/>
        <v>409312.62</v>
      </c>
      <c r="CY95" s="20">
        <f t="shared" si="114"/>
        <v>590067.5841</v>
      </c>
      <c r="CZ95" s="20">
        <f t="shared" si="115"/>
        <v>493203.4286</v>
      </c>
      <c r="DA95" s="20">
        <f t="shared" si="116"/>
        <v>315236.6481</v>
      </c>
      <c r="DB95" s="20">
        <f t="shared" si="117"/>
        <v>228853.7079</v>
      </c>
      <c r="DC95" s="20">
        <f t="shared" si="118"/>
        <v>615703.937</v>
      </c>
      <c r="DD95" s="20">
        <f t="shared" si="119"/>
        <v>161173.5834</v>
      </c>
      <c r="DE95" s="20">
        <f t="shared" si="120"/>
        <v>342613.0994</v>
      </c>
      <c r="DF95" s="20">
        <f t="shared" si="121"/>
        <v>82049.8581</v>
      </c>
      <c r="DG95" s="20">
        <f t="shared" si="122"/>
        <v>454862.5065</v>
      </c>
      <c r="DH95" s="20">
        <f t="shared" si="123"/>
        <v>575666.103</v>
      </c>
      <c r="DI95" s="20">
        <f t="shared" si="124"/>
        <v>209540.2857</v>
      </c>
      <c r="DJ95" s="20">
        <f t="shared" si="125"/>
        <v>367027.5437</v>
      </c>
      <c r="DK95" s="20">
        <f t="shared" si="126"/>
        <v>189005.0163</v>
      </c>
      <c r="DL95" s="20">
        <f t="shared" si="127"/>
        <v>351239.5066</v>
      </c>
      <c r="DM95" s="20">
        <f t="shared" si="128"/>
        <v>276172.5615</v>
      </c>
      <c r="DN95" s="20">
        <f t="shared" si="129"/>
        <v>761130.0071</v>
      </c>
      <c r="DO95" s="20">
        <f t="shared" si="130"/>
        <v>337115.174</v>
      </c>
      <c r="DP95" s="20">
        <f t="shared" si="131"/>
        <v>285297.3054</v>
      </c>
      <c r="DQ95" s="20">
        <f t="shared" si="132"/>
        <v>437806.4817</v>
      </c>
      <c r="DR95" s="20">
        <f t="shared" si="133"/>
        <v>85969.14519</v>
      </c>
      <c r="DS95" s="20">
        <f t="shared" si="134"/>
        <v>150319.6271</v>
      </c>
      <c r="DT95" s="20">
        <f t="shared" si="135"/>
        <v>466167.379</v>
      </c>
      <c r="DU95" s="20">
        <f t="shared" si="136"/>
        <v>358710.9813</v>
      </c>
      <c r="DV95" s="20">
        <f t="shared" si="137"/>
        <v>211164.6666</v>
      </c>
      <c r="DW95" s="20">
        <f t="shared" si="138"/>
        <v>320121.1133</v>
      </c>
      <c r="DX95" s="20">
        <f t="shared" si="139"/>
        <v>667537.3245</v>
      </c>
      <c r="DY95" s="20">
        <f t="shared" si="140"/>
        <v>787310.8685</v>
      </c>
      <c r="DZ95" s="20">
        <f t="shared" si="141"/>
        <v>429725.0342</v>
      </c>
      <c r="EA95" s="20">
        <f t="shared" si="142"/>
        <v>435677.855</v>
      </c>
      <c r="EB95" s="20">
        <f t="shared" si="143"/>
        <v>329448.5877</v>
      </c>
      <c r="EC95" s="20">
        <f t="shared" si="144"/>
        <v>230750.3597</v>
      </c>
      <c r="ED95" s="20">
        <f t="shared" si="145"/>
        <v>1651218.175</v>
      </c>
      <c r="EE95" s="20">
        <f t="shared" si="146"/>
        <v>223624.2201</v>
      </c>
      <c r="EF95" s="20">
        <f t="shared" si="147"/>
        <v>99112.82008</v>
      </c>
      <c r="EG95" s="20">
        <f t="shared" si="148"/>
        <v>792035.6452</v>
      </c>
      <c r="EH95" s="20">
        <f t="shared" si="149"/>
        <v>352092.3497</v>
      </c>
      <c r="EI95" s="20">
        <f t="shared" si="150"/>
        <v>243251.5249</v>
      </c>
      <c r="EJ95" s="20">
        <f t="shared" si="151"/>
        <v>572911.6003</v>
      </c>
      <c r="EK95" s="20">
        <f t="shared" si="152"/>
        <v>92825.25396</v>
      </c>
      <c r="EL95" s="20">
        <f t="shared" si="153"/>
        <v>270770.7521</v>
      </c>
      <c r="EM95" s="20">
        <f t="shared" si="154"/>
        <v>250923.7072</v>
      </c>
      <c r="EN95" s="20">
        <f t="shared" si="155"/>
        <v>313642.6975</v>
      </c>
      <c r="EO95" s="20">
        <f t="shared" si="156"/>
        <v>124938.8398</v>
      </c>
      <c r="EP95" s="20">
        <f t="shared" si="157"/>
        <v>361574.9059</v>
      </c>
      <c r="EQ95" s="20">
        <f t="shared" si="158"/>
        <v>401929.0348</v>
      </c>
      <c r="ER95" s="20">
        <f t="shared" si="159"/>
        <v>142879.8267</v>
      </c>
      <c r="ES95" s="20">
        <f t="shared" si="160"/>
        <v>377182.8903</v>
      </c>
      <c r="ET95" s="20">
        <f t="shared" si="161"/>
        <v>717812.6285</v>
      </c>
      <c r="EU95" s="20">
        <f t="shared" si="162"/>
        <v>125588.7334</v>
      </c>
      <c r="EV95" s="20">
        <f t="shared" si="163"/>
        <v>237430.9623</v>
      </c>
      <c r="EW95" s="20">
        <f t="shared" si="164"/>
        <v>988491.3942</v>
      </c>
      <c r="EX95" s="20">
        <f t="shared" si="165"/>
        <v>446997.8283</v>
      </c>
      <c r="EY95" s="20">
        <f t="shared" si="166"/>
        <v>50964.20704</v>
      </c>
      <c r="EZ95" s="20">
        <f t="shared" si="167"/>
        <v>230164.6471</v>
      </c>
      <c r="FA95" s="20">
        <f t="shared" si="168"/>
        <v>482335.9952</v>
      </c>
      <c r="FB95" s="20">
        <f t="shared" si="169"/>
        <v>195194.1172</v>
      </c>
      <c r="FC95" s="20">
        <f t="shared" si="170"/>
        <v>272805.4861</v>
      </c>
      <c r="FD95" s="20">
        <f t="shared" si="171"/>
        <v>375578.2657</v>
      </c>
      <c r="FE95" s="20">
        <f t="shared" si="172"/>
        <v>409473.029</v>
      </c>
      <c r="FF95" s="20">
        <f t="shared" si="173"/>
        <v>479770.9199</v>
      </c>
      <c r="FG95" s="20">
        <f t="shared" si="174"/>
        <v>313472.7238</v>
      </c>
      <c r="FH95" s="20">
        <f t="shared" si="175"/>
        <v>264507.9054</v>
      </c>
      <c r="FI95" s="20">
        <f t="shared" si="176"/>
        <v>373862.7656</v>
      </c>
      <c r="FJ95" s="20">
        <f t="shared" si="177"/>
        <v>198918.5123</v>
      </c>
      <c r="FK95" s="20">
        <f t="shared" si="178"/>
        <v>567261.9068</v>
      </c>
      <c r="FL95" s="20">
        <f t="shared" si="179"/>
        <v>156218.7125</v>
      </c>
      <c r="FM95" s="20">
        <f t="shared" si="180"/>
        <v>703707.7258</v>
      </c>
      <c r="FN95" s="20">
        <f t="shared" si="181"/>
        <v>183368.0741</v>
      </c>
      <c r="FO95" s="20">
        <f t="shared" si="182"/>
        <v>534604.965</v>
      </c>
      <c r="FP95" s="20">
        <f t="shared" si="183"/>
        <v>358592.8132</v>
      </c>
      <c r="FQ95" s="20">
        <f t="shared" si="184"/>
        <v>594994.1143</v>
      </c>
      <c r="FR95" s="20">
        <f t="shared" si="185"/>
        <v>314625.5831</v>
      </c>
      <c r="FS95" s="20">
        <f t="shared" si="186"/>
        <v>675448.3996</v>
      </c>
      <c r="FT95" s="20">
        <f t="shared" si="187"/>
        <v>77831.52843</v>
      </c>
      <c r="FU95" s="20">
        <f t="shared" si="188"/>
        <v>513734.1461</v>
      </c>
      <c r="FV95" s="20">
        <f t="shared" si="189"/>
        <v>291296.8926</v>
      </c>
      <c r="FW95" s="20">
        <f t="shared" si="190"/>
        <v>571274.8854</v>
      </c>
      <c r="FX95" s="20">
        <f t="shared" si="191"/>
        <v>175809.4254</v>
      </c>
      <c r="FY95" s="20">
        <f t="shared" si="192"/>
        <v>123679.46</v>
      </c>
      <c r="FZ95" s="20">
        <f t="shared" si="193"/>
        <v>255558.5348</v>
      </c>
      <c r="GA95" s="20">
        <f t="shared" si="194"/>
        <v>385231.0723</v>
      </c>
      <c r="GB95" s="20">
        <f t="shared" si="195"/>
        <v>175934.9395</v>
      </c>
      <c r="GC95" s="20">
        <f t="shared" si="196"/>
        <v>493495.1717</v>
      </c>
      <c r="GD95" s="20">
        <f t="shared" si="197"/>
        <v>465358.5745</v>
      </c>
      <c r="GE95" s="20">
        <f t="shared" si="198"/>
        <v>374783.0879</v>
      </c>
      <c r="GF95" s="20">
        <f t="shared" si="199"/>
        <v>122217.0293</v>
      </c>
      <c r="GG95" s="20">
        <f t="shared" si="200"/>
        <v>113142.3212</v>
      </c>
      <c r="GH95" s="20">
        <f t="shared" si="201"/>
        <v>430364.9253</v>
      </c>
      <c r="GI95" s="20">
        <f t="shared" si="202"/>
        <v>451461.3011</v>
      </c>
      <c r="GJ95" s="20">
        <f t="shared" si="203"/>
        <v>344825.9765</v>
      </c>
      <c r="GK95" s="20">
        <f t="shared" si="204"/>
        <v>168956.989</v>
      </c>
      <c r="GL95" s="20">
        <f t="shared" si="205"/>
        <v>784783.4574</v>
      </c>
      <c r="GM95" s="20">
        <f t="shared" si="206"/>
        <v>371830.9759</v>
      </c>
      <c r="GN95" s="20">
        <f t="shared" si="207"/>
        <v>638067.701</v>
      </c>
      <c r="GO95" s="20">
        <f t="shared" si="208"/>
        <v>559038.2587</v>
      </c>
      <c r="GP95" s="20">
        <f t="shared" si="209"/>
        <v>227657.8583</v>
      </c>
      <c r="GQ95" s="20">
        <f t="shared" si="210"/>
        <v>318524.1504</v>
      </c>
      <c r="GR95" s="20">
        <f t="shared" si="211"/>
        <v>541685.3355</v>
      </c>
      <c r="GS95" s="20">
        <f t="shared" si="212"/>
        <v>459163.3688</v>
      </c>
      <c r="GU95" s="20">
        <f t="shared" ref="GU95:OL95" si="225">B95/POWER(1+$B$31,15)</f>
        <v>199511.0855</v>
      </c>
      <c r="GV95" s="20">
        <f t="shared" si="225"/>
        <v>165372.7283</v>
      </c>
      <c r="GW95" s="20">
        <f t="shared" si="225"/>
        <v>114280.8408</v>
      </c>
      <c r="GX95" s="20">
        <f t="shared" si="225"/>
        <v>46273.56522</v>
      </c>
      <c r="GY95" s="20">
        <f t="shared" si="225"/>
        <v>190966.47</v>
      </c>
      <c r="GZ95" s="20">
        <f t="shared" si="225"/>
        <v>207883.0703</v>
      </c>
      <c r="HA95" s="20">
        <f t="shared" si="225"/>
        <v>320763.9625</v>
      </c>
      <c r="HB95" s="20">
        <f t="shared" si="225"/>
        <v>198657.2115</v>
      </c>
      <c r="HC95" s="20">
        <f t="shared" si="225"/>
        <v>205281.5526</v>
      </c>
      <c r="HD95" s="20">
        <f t="shared" si="225"/>
        <v>121265.4308</v>
      </c>
      <c r="HE95" s="20">
        <f t="shared" si="225"/>
        <v>442580.6674</v>
      </c>
      <c r="HF95" s="20">
        <f t="shared" si="225"/>
        <v>91374.28352</v>
      </c>
      <c r="HG95" s="20">
        <f t="shared" si="225"/>
        <v>189872.7864</v>
      </c>
      <c r="HH95" s="20">
        <f t="shared" si="225"/>
        <v>76380.8962</v>
      </c>
      <c r="HI95" s="20">
        <f t="shared" si="225"/>
        <v>202367.056</v>
      </c>
      <c r="HJ95" s="20">
        <f t="shared" si="225"/>
        <v>272807.9222</v>
      </c>
      <c r="HK95" s="20">
        <f t="shared" si="225"/>
        <v>175743.8976</v>
      </c>
      <c r="HL95" s="20">
        <f t="shared" si="225"/>
        <v>173426.5196</v>
      </c>
      <c r="HM95" s="20">
        <f t="shared" si="225"/>
        <v>506883.8189</v>
      </c>
      <c r="HN95" s="20">
        <f t="shared" si="225"/>
        <v>411577.328</v>
      </c>
      <c r="HO95" s="20">
        <f t="shared" si="225"/>
        <v>378655.2221</v>
      </c>
      <c r="HP95" s="20">
        <f t="shared" si="225"/>
        <v>104896.344</v>
      </c>
      <c r="HQ95" s="20">
        <f t="shared" si="225"/>
        <v>314213.9041</v>
      </c>
      <c r="HR95" s="20">
        <f t="shared" si="225"/>
        <v>256321.234</v>
      </c>
      <c r="HS95" s="20">
        <f t="shared" si="225"/>
        <v>76655.46935</v>
      </c>
      <c r="HT95" s="20">
        <f t="shared" si="225"/>
        <v>272552.1009</v>
      </c>
      <c r="HU95" s="20">
        <f t="shared" si="225"/>
        <v>97570.04665</v>
      </c>
      <c r="HV95" s="20">
        <f t="shared" si="225"/>
        <v>333910.9864</v>
      </c>
      <c r="HW95" s="20">
        <f t="shared" si="225"/>
        <v>157554.4833</v>
      </c>
      <c r="HX95" s="20">
        <f t="shared" si="225"/>
        <v>96484.15171</v>
      </c>
      <c r="HY95" s="20">
        <f t="shared" si="225"/>
        <v>439502.5932</v>
      </c>
      <c r="HZ95" s="20">
        <f t="shared" si="225"/>
        <v>370313.5295</v>
      </c>
      <c r="IA95" s="20">
        <f t="shared" si="225"/>
        <v>219220.3339</v>
      </c>
      <c r="IB95" s="20">
        <f t="shared" si="225"/>
        <v>149835.7679</v>
      </c>
      <c r="IC95" s="20">
        <f t="shared" si="225"/>
        <v>258452.2832</v>
      </c>
      <c r="ID95" s="20">
        <f t="shared" si="225"/>
        <v>515158.2087</v>
      </c>
      <c r="IE95" s="20">
        <f t="shared" si="225"/>
        <v>282276.1704</v>
      </c>
      <c r="IF95" s="20">
        <f t="shared" si="225"/>
        <v>146762.6582</v>
      </c>
      <c r="IG95" s="20">
        <f t="shared" si="225"/>
        <v>68549.30254</v>
      </c>
      <c r="IH95" s="20">
        <f t="shared" si="225"/>
        <v>211816.8451</v>
      </c>
      <c r="II95" s="20">
        <f t="shared" si="225"/>
        <v>172635.9519</v>
      </c>
      <c r="IJ95" s="20">
        <f t="shared" si="225"/>
        <v>95728.43265</v>
      </c>
      <c r="IK95" s="20">
        <f t="shared" si="225"/>
        <v>69926.71399</v>
      </c>
      <c r="IL95" s="20">
        <f t="shared" si="225"/>
        <v>340390.5132</v>
      </c>
      <c r="IM95" s="20">
        <f t="shared" si="225"/>
        <v>146278.7538</v>
      </c>
      <c r="IN95" s="20">
        <f t="shared" si="225"/>
        <v>161396.6869</v>
      </c>
      <c r="IO95" s="20">
        <f t="shared" si="225"/>
        <v>301754.2592</v>
      </c>
      <c r="IP95" s="20">
        <f t="shared" si="225"/>
        <v>443066.6016</v>
      </c>
      <c r="IQ95" s="20">
        <f t="shared" si="225"/>
        <v>106588.6759</v>
      </c>
      <c r="IR95" s="20">
        <f t="shared" si="225"/>
        <v>257997.7442</v>
      </c>
      <c r="IS95" s="20">
        <f t="shared" si="225"/>
        <v>161475.2118</v>
      </c>
      <c r="IT95" s="20">
        <f t="shared" si="225"/>
        <v>222857.7717</v>
      </c>
      <c r="IU95" s="20">
        <f t="shared" si="225"/>
        <v>264627.5335</v>
      </c>
      <c r="IV95" s="20">
        <f t="shared" si="225"/>
        <v>99230.57614</v>
      </c>
      <c r="IW95" s="20">
        <f t="shared" si="225"/>
        <v>441268.8438</v>
      </c>
      <c r="IX95" s="20">
        <f t="shared" si="225"/>
        <v>348790.7181</v>
      </c>
      <c r="IY95" s="20">
        <f t="shared" si="225"/>
        <v>219670.4832</v>
      </c>
      <c r="IZ95" s="20">
        <f t="shared" si="225"/>
        <v>50229.23179</v>
      </c>
      <c r="JA95" s="20">
        <f t="shared" si="225"/>
        <v>124341.2197</v>
      </c>
      <c r="JB95" s="20">
        <f t="shared" si="225"/>
        <v>135855.6821</v>
      </c>
      <c r="JC95" s="20">
        <f t="shared" si="225"/>
        <v>157708.0048</v>
      </c>
      <c r="JD95" s="20">
        <f t="shared" si="225"/>
        <v>257349.6659</v>
      </c>
      <c r="JE95" s="20">
        <f t="shared" si="225"/>
        <v>158777.9196</v>
      </c>
      <c r="JF95" s="20">
        <f t="shared" si="225"/>
        <v>218503.4218</v>
      </c>
      <c r="JG95" s="20">
        <f t="shared" si="225"/>
        <v>187878.8281</v>
      </c>
      <c r="JH95" s="20">
        <f t="shared" si="225"/>
        <v>271897.5037</v>
      </c>
      <c r="JI95" s="20">
        <f t="shared" si="225"/>
        <v>187652.0465</v>
      </c>
      <c r="JJ95" s="20">
        <f t="shared" si="225"/>
        <v>156261.2863</v>
      </c>
      <c r="JK95" s="20">
        <f t="shared" si="225"/>
        <v>68227.70222</v>
      </c>
      <c r="JL95" s="20">
        <f t="shared" si="225"/>
        <v>163014.6893</v>
      </c>
      <c r="JM95" s="20">
        <f t="shared" si="225"/>
        <v>304040.3825</v>
      </c>
      <c r="JN95" s="20">
        <f t="shared" si="225"/>
        <v>234964.6583</v>
      </c>
      <c r="JO95" s="20">
        <f t="shared" si="225"/>
        <v>202670.0363</v>
      </c>
      <c r="JP95" s="20">
        <f t="shared" si="225"/>
        <v>202675.8656</v>
      </c>
      <c r="JQ95" s="20">
        <f t="shared" si="225"/>
        <v>383250.7023</v>
      </c>
      <c r="JR95" s="20">
        <f t="shared" si="225"/>
        <v>209888.6653</v>
      </c>
      <c r="JS95" s="20">
        <f t="shared" si="225"/>
        <v>251159.9686</v>
      </c>
      <c r="JT95" s="20">
        <f t="shared" si="225"/>
        <v>194087.4945</v>
      </c>
      <c r="JU95" s="20">
        <f t="shared" si="225"/>
        <v>199859.1673</v>
      </c>
      <c r="JV95" s="20">
        <f t="shared" si="225"/>
        <v>68664.61695</v>
      </c>
      <c r="JW95" s="20">
        <f t="shared" si="225"/>
        <v>48672.32615</v>
      </c>
      <c r="JX95" s="20">
        <f t="shared" si="225"/>
        <v>165816.2621</v>
      </c>
      <c r="JY95" s="20">
        <f t="shared" si="225"/>
        <v>181997.8681</v>
      </c>
      <c r="JZ95" s="20">
        <f t="shared" si="225"/>
        <v>260407.4421</v>
      </c>
      <c r="KA95" s="20">
        <f t="shared" si="225"/>
        <v>182817.2596</v>
      </c>
      <c r="KB95" s="20">
        <f t="shared" si="225"/>
        <v>92385.40052</v>
      </c>
      <c r="KC95" s="20">
        <f t="shared" si="225"/>
        <v>247241.1033</v>
      </c>
      <c r="KD95" s="20">
        <f t="shared" si="225"/>
        <v>64281.68942</v>
      </c>
      <c r="KE95" s="20">
        <f t="shared" si="225"/>
        <v>122905.4001</v>
      </c>
      <c r="KF95" s="20">
        <f t="shared" si="225"/>
        <v>324025.7007</v>
      </c>
      <c r="KG95" s="20">
        <f t="shared" si="225"/>
        <v>518994.7995</v>
      </c>
      <c r="KH95" s="20">
        <f t="shared" si="225"/>
        <v>606460.5031</v>
      </c>
      <c r="KI95" s="20">
        <f t="shared" si="225"/>
        <v>218425.518</v>
      </c>
      <c r="KJ95" s="20">
        <f t="shared" si="225"/>
        <v>116364.1935</v>
      </c>
      <c r="KK95" s="20">
        <f t="shared" si="225"/>
        <v>404614.0612</v>
      </c>
      <c r="KL95" s="20">
        <f t="shared" si="225"/>
        <v>457163.7694</v>
      </c>
      <c r="KM95" s="20">
        <f t="shared" si="225"/>
        <v>137471.496</v>
      </c>
      <c r="KN95" s="20">
        <f t="shared" si="225"/>
        <v>197208.0464</v>
      </c>
      <c r="KO95" s="20">
        <f t="shared" si="225"/>
        <v>157783.8855</v>
      </c>
      <c r="KP95" s="20">
        <f t="shared" si="225"/>
        <v>234803.5522</v>
      </c>
      <c r="KQ95" s="20">
        <f t="shared" si="225"/>
        <v>262722.1953</v>
      </c>
      <c r="KR95" s="20">
        <f t="shared" si="225"/>
        <v>378741.9286</v>
      </c>
      <c r="KS95" s="20">
        <f t="shared" si="225"/>
        <v>316568.5131</v>
      </c>
      <c r="KT95" s="20">
        <f t="shared" si="225"/>
        <v>202338.4088</v>
      </c>
      <c r="KU95" s="20">
        <f t="shared" si="225"/>
        <v>146892.4866</v>
      </c>
      <c r="KV95" s="20">
        <f t="shared" si="225"/>
        <v>395196.928</v>
      </c>
      <c r="KW95" s="20">
        <f t="shared" si="225"/>
        <v>103451.1901</v>
      </c>
      <c r="KX95" s="20">
        <f t="shared" si="225"/>
        <v>219910.3112</v>
      </c>
      <c r="KY95" s="20">
        <f t="shared" si="225"/>
        <v>52664.6817</v>
      </c>
      <c r="KZ95" s="20">
        <f t="shared" si="225"/>
        <v>291958.9342</v>
      </c>
      <c r="LA95" s="20">
        <f t="shared" si="225"/>
        <v>369498.1659</v>
      </c>
      <c r="LB95" s="20">
        <f t="shared" si="225"/>
        <v>134495.9358</v>
      </c>
      <c r="LC95" s="20">
        <f t="shared" si="225"/>
        <v>235581.0139</v>
      </c>
      <c r="LD95" s="20">
        <f t="shared" si="225"/>
        <v>121315.1278</v>
      </c>
      <c r="LE95" s="20">
        <f t="shared" si="225"/>
        <v>225447.2737</v>
      </c>
      <c r="LF95" s="20">
        <f t="shared" si="225"/>
        <v>177264.6582</v>
      </c>
      <c r="LG95" s="20">
        <f t="shared" si="225"/>
        <v>488540.3886</v>
      </c>
      <c r="LH95" s="20">
        <f t="shared" si="225"/>
        <v>216381.4021</v>
      </c>
      <c r="LI95" s="20">
        <f t="shared" si="225"/>
        <v>183121.484</v>
      </c>
      <c r="LJ95" s="20">
        <f t="shared" si="225"/>
        <v>281011.3209</v>
      </c>
      <c r="LK95" s="20">
        <f t="shared" si="225"/>
        <v>55180.32295</v>
      </c>
      <c r="LL95" s="20">
        <f t="shared" si="225"/>
        <v>96484.44858</v>
      </c>
      <c r="LM95" s="20">
        <f t="shared" si="225"/>
        <v>299215.1017</v>
      </c>
      <c r="LN95" s="20">
        <f t="shared" si="225"/>
        <v>230242.929</v>
      </c>
      <c r="LO95" s="20">
        <f t="shared" si="225"/>
        <v>135538.5641</v>
      </c>
      <c r="LP95" s="20">
        <f t="shared" si="225"/>
        <v>205473.5612</v>
      </c>
      <c r="LQ95" s="20">
        <f t="shared" si="225"/>
        <v>428466.8071</v>
      </c>
      <c r="LR95" s="20">
        <f t="shared" si="225"/>
        <v>505344.8873</v>
      </c>
      <c r="LS95" s="20">
        <f t="shared" si="225"/>
        <v>275824.1473</v>
      </c>
      <c r="LT95" s="20">
        <f t="shared" si="225"/>
        <v>279645.0365</v>
      </c>
      <c r="LU95" s="20">
        <f t="shared" si="225"/>
        <v>211460.5121</v>
      </c>
      <c r="LV95" s="20">
        <f t="shared" si="225"/>
        <v>148109.8752</v>
      </c>
      <c r="LW95" s="20">
        <f t="shared" si="225"/>
        <v>1059854.114</v>
      </c>
      <c r="LX95" s="20">
        <f t="shared" si="225"/>
        <v>143535.8774</v>
      </c>
      <c r="LY95" s="20">
        <f t="shared" si="225"/>
        <v>63616.74771</v>
      </c>
      <c r="LZ95" s="20">
        <f t="shared" si="225"/>
        <v>508377.5417</v>
      </c>
      <c r="MA95" s="20">
        <f t="shared" si="225"/>
        <v>225994.6813</v>
      </c>
      <c r="MB95" s="20">
        <f t="shared" si="225"/>
        <v>156133.8975</v>
      </c>
      <c r="MC95" s="20">
        <f t="shared" si="225"/>
        <v>367730.1554</v>
      </c>
      <c r="MD95" s="20">
        <f t="shared" si="225"/>
        <v>59580.99827</v>
      </c>
      <c r="ME95" s="20">
        <f t="shared" si="225"/>
        <v>173797.4422</v>
      </c>
      <c r="MF95" s="20">
        <f t="shared" si="225"/>
        <v>161058.3793</v>
      </c>
      <c r="MG95" s="20">
        <f t="shared" si="225"/>
        <v>201315.3126</v>
      </c>
      <c r="MH95" s="20">
        <f t="shared" si="225"/>
        <v>80193.48701</v>
      </c>
      <c r="MI95" s="20">
        <f t="shared" si="225"/>
        <v>232081.1732</v>
      </c>
      <c r="MJ95" s="20">
        <f t="shared" si="225"/>
        <v>257982.953</v>
      </c>
      <c r="MK95" s="20">
        <f t="shared" si="225"/>
        <v>91709.1238</v>
      </c>
      <c r="ML95" s="20">
        <f t="shared" si="225"/>
        <v>242099.3445</v>
      </c>
      <c r="MM95" s="20">
        <f t="shared" si="225"/>
        <v>460736.6116</v>
      </c>
      <c r="MN95" s="20">
        <f t="shared" si="225"/>
        <v>80610.62898</v>
      </c>
      <c r="MO95" s="20">
        <f t="shared" si="225"/>
        <v>152397.8998</v>
      </c>
      <c r="MP95" s="20">
        <f t="shared" si="225"/>
        <v>634475.0112</v>
      </c>
      <c r="MQ95" s="20">
        <f t="shared" si="225"/>
        <v>286910.8965</v>
      </c>
      <c r="MR95" s="20">
        <f t="shared" si="225"/>
        <v>32711.98518</v>
      </c>
      <c r="MS95" s="20">
        <f t="shared" si="225"/>
        <v>147733.9286</v>
      </c>
      <c r="MT95" s="20">
        <f t="shared" si="225"/>
        <v>309593.1212</v>
      </c>
      <c r="MU95" s="20">
        <f t="shared" si="225"/>
        <v>125287.6762</v>
      </c>
      <c r="MV95" s="20">
        <f t="shared" si="225"/>
        <v>175103.4606</v>
      </c>
      <c r="MW95" s="20">
        <f t="shared" si="225"/>
        <v>241069.397</v>
      </c>
      <c r="MX95" s="20">
        <f t="shared" si="225"/>
        <v>262825.1558</v>
      </c>
      <c r="MY95" s="20">
        <f t="shared" si="225"/>
        <v>307946.697</v>
      </c>
      <c r="MZ95" s="20">
        <f t="shared" si="225"/>
        <v>201206.213</v>
      </c>
      <c r="NA95" s="20">
        <f t="shared" si="225"/>
        <v>169777.5593</v>
      </c>
      <c r="NB95" s="20">
        <f t="shared" si="225"/>
        <v>239968.2828</v>
      </c>
      <c r="NC95" s="20">
        <f t="shared" si="225"/>
        <v>127678.2237</v>
      </c>
      <c r="ND95" s="20">
        <f t="shared" si="225"/>
        <v>364103.8322</v>
      </c>
      <c r="NE95" s="20">
        <f t="shared" si="225"/>
        <v>100270.847</v>
      </c>
      <c r="NF95" s="20">
        <f t="shared" si="225"/>
        <v>451683.2113</v>
      </c>
      <c r="NG95" s="20">
        <f t="shared" si="225"/>
        <v>117696.9891</v>
      </c>
      <c r="NH95" s="20">
        <f t="shared" si="225"/>
        <v>343142.5839</v>
      </c>
      <c r="NI95" s="20">
        <f t="shared" si="225"/>
        <v>230167.0814</v>
      </c>
      <c r="NJ95" s="20">
        <f t="shared" si="225"/>
        <v>381904.0809</v>
      </c>
      <c r="NK95" s="20">
        <f t="shared" si="225"/>
        <v>201946.1895</v>
      </c>
      <c r="NL95" s="20">
        <f t="shared" si="225"/>
        <v>433544.6252</v>
      </c>
      <c r="NM95" s="20">
        <f t="shared" si="225"/>
        <v>49957.09641</v>
      </c>
      <c r="NN95" s="20">
        <f t="shared" si="225"/>
        <v>329746.3995</v>
      </c>
      <c r="NO95" s="20">
        <f t="shared" si="225"/>
        <v>186972.3907</v>
      </c>
      <c r="NP95" s="20">
        <f t="shared" si="225"/>
        <v>366679.6105</v>
      </c>
      <c r="NQ95" s="20">
        <f t="shared" si="225"/>
        <v>112845.3802</v>
      </c>
      <c r="NR95" s="20">
        <f t="shared" si="225"/>
        <v>79385.13907</v>
      </c>
      <c r="NS95" s="20">
        <f t="shared" si="225"/>
        <v>164033.2988</v>
      </c>
      <c r="NT95" s="20">
        <f t="shared" si="225"/>
        <v>247265.1663</v>
      </c>
      <c r="NU95" s="20">
        <f t="shared" si="225"/>
        <v>112925.9429</v>
      </c>
      <c r="NV95" s="20">
        <f t="shared" si="225"/>
        <v>316755.7719</v>
      </c>
      <c r="NW95" s="20">
        <f t="shared" si="225"/>
        <v>298695.9608</v>
      </c>
      <c r="NX95" s="20">
        <f t="shared" si="225"/>
        <v>240559.0026</v>
      </c>
      <c r="NY95" s="20">
        <f t="shared" si="225"/>
        <v>78446.4604</v>
      </c>
      <c r="NZ95" s="20">
        <f t="shared" si="225"/>
        <v>72621.75063</v>
      </c>
      <c r="OA95" s="20">
        <f t="shared" si="225"/>
        <v>276234.8691</v>
      </c>
      <c r="OB95" s="20">
        <f t="shared" si="225"/>
        <v>289775.8299</v>
      </c>
      <c r="OC95" s="20">
        <f t="shared" si="225"/>
        <v>221330.6728</v>
      </c>
      <c r="OD95" s="20">
        <f t="shared" si="225"/>
        <v>108447.062</v>
      </c>
      <c r="OE95" s="20">
        <f t="shared" si="225"/>
        <v>503722.6382</v>
      </c>
      <c r="OF95" s="20">
        <f t="shared" si="225"/>
        <v>238664.1543</v>
      </c>
      <c r="OG95" s="20">
        <f t="shared" si="225"/>
        <v>409551.3771</v>
      </c>
      <c r="OH95" s="20">
        <f t="shared" si="225"/>
        <v>358825.3854</v>
      </c>
      <c r="OI95" s="20">
        <f t="shared" si="225"/>
        <v>146124.9163</v>
      </c>
      <c r="OJ95" s="20">
        <f t="shared" si="225"/>
        <v>204448.5315</v>
      </c>
      <c r="OK95" s="20">
        <f t="shared" si="225"/>
        <v>347687.2043</v>
      </c>
      <c r="OL95" s="20">
        <f t="shared" si="225"/>
        <v>294719.494</v>
      </c>
    </row>
    <row r="96" ht="15.75" customHeight="1">
      <c r="A96" s="10">
        <v>2041.0</v>
      </c>
      <c r="B96" s="20">
        <f t="shared" si="13"/>
        <v>310323.8015</v>
      </c>
      <c r="C96" s="20">
        <f t="shared" si="14"/>
        <v>246084.0938</v>
      </c>
      <c r="D96" s="20">
        <f t="shared" si="15"/>
        <v>144521.4131</v>
      </c>
      <c r="E96" s="20">
        <f t="shared" si="16"/>
        <v>86125.30108</v>
      </c>
      <c r="F96" s="20">
        <f t="shared" si="17"/>
        <v>299259.2953</v>
      </c>
      <c r="G96" s="20">
        <f t="shared" si="18"/>
        <v>365272.9172</v>
      </c>
      <c r="H96" s="20">
        <f t="shared" si="19"/>
        <v>537483.2296</v>
      </c>
      <c r="I96" s="20">
        <f t="shared" si="20"/>
        <v>327513.8374</v>
      </c>
      <c r="J96" s="20">
        <f t="shared" si="21"/>
        <v>350581.8735</v>
      </c>
      <c r="K96" s="20">
        <f t="shared" si="22"/>
        <v>209356.8759</v>
      </c>
      <c r="L96" s="20">
        <f t="shared" si="23"/>
        <v>897922.6235</v>
      </c>
      <c r="M96" s="20">
        <f t="shared" si="24"/>
        <v>144383.9199</v>
      </c>
      <c r="N96" s="20">
        <f t="shared" si="25"/>
        <v>303733.6847</v>
      </c>
      <c r="O96" s="20">
        <f t="shared" si="26"/>
        <v>94221.53459</v>
      </c>
      <c r="P96" s="20">
        <f t="shared" si="27"/>
        <v>336707.2487</v>
      </c>
      <c r="Q96" s="20">
        <f t="shared" si="28"/>
        <v>460674.9579</v>
      </c>
      <c r="R96" s="20">
        <f t="shared" si="29"/>
        <v>305388.902</v>
      </c>
      <c r="S96" s="20">
        <f t="shared" si="30"/>
        <v>318433.4525</v>
      </c>
      <c r="T96" s="20">
        <f t="shared" si="31"/>
        <v>852959.3648</v>
      </c>
      <c r="U96" s="20">
        <f t="shared" si="32"/>
        <v>731926.7767</v>
      </c>
      <c r="V96" s="20">
        <f t="shared" si="33"/>
        <v>571021.0524</v>
      </c>
      <c r="W96" s="20">
        <f t="shared" si="34"/>
        <v>189638.7647</v>
      </c>
      <c r="X96" s="20">
        <f t="shared" si="35"/>
        <v>539620.2932</v>
      </c>
      <c r="Y96" s="20">
        <f t="shared" si="36"/>
        <v>413537.6781</v>
      </c>
      <c r="Z96" s="20">
        <f t="shared" si="37"/>
        <v>138761.8524</v>
      </c>
      <c r="AA96" s="20">
        <f t="shared" si="38"/>
        <v>480071.2673</v>
      </c>
      <c r="AB96" s="20">
        <f t="shared" si="39"/>
        <v>149832.1218</v>
      </c>
      <c r="AC96" s="20">
        <f t="shared" si="40"/>
        <v>557376.0041</v>
      </c>
      <c r="AD96" s="20">
        <f t="shared" si="41"/>
        <v>267025.8273</v>
      </c>
      <c r="AE96" s="20">
        <f t="shared" si="42"/>
        <v>171611.7353</v>
      </c>
      <c r="AF96" s="20">
        <f t="shared" si="43"/>
        <v>813486.0051</v>
      </c>
      <c r="AG96" s="20">
        <f t="shared" si="44"/>
        <v>658710.5379</v>
      </c>
      <c r="AH96" s="20">
        <f t="shared" si="45"/>
        <v>317846.6556</v>
      </c>
      <c r="AI96" s="20">
        <f t="shared" si="46"/>
        <v>247869.9121</v>
      </c>
      <c r="AJ96" s="20">
        <f t="shared" si="47"/>
        <v>417351.6754</v>
      </c>
      <c r="AK96" s="20">
        <f t="shared" si="48"/>
        <v>977285.7277</v>
      </c>
      <c r="AL96" s="20">
        <f t="shared" si="49"/>
        <v>488647.4961</v>
      </c>
      <c r="AM96" s="20">
        <f t="shared" si="50"/>
        <v>261061.7039</v>
      </c>
      <c r="AN96" s="20">
        <f t="shared" si="51"/>
        <v>99439.93934</v>
      </c>
      <c r="AO96" s="20">
        <f t="shared" si="52"/>
        <v>330237.923</v>
      </c>
      <c r="AP96" s="20">
        <f t="shared" si="53"/>
        <v>368792.715</v>
      </c>
      <c r="AQ96" s="20">
        <f t="shared" si="54"/>
        <v>141682.9423</v>
      </c>
      <c r="AR96" s="20">
        <f t="shared" si="55"/>
        <v>103961.558</v>
      </c>
      <c r="AS96" s="20">
        <f t="shared" si="56"/>
        <v>625143.6914</v>
      </c>
      <c r="AT96" s="20">
        <f t="shared" si="57"/>
        <v>260685.6612</v>
      </c>
      <c r="AU96" s="20">
        <f t="shared" si="58"/>
        <v>241444.4461</v>
      </c>
      <c r="AV96" s="20">
        <f t="shared" si="59"/>
        <v>547525.3046</v>
      </c>
      <c r="AW96" s="20">
        <f t="shared" si="60"/>
        <v>735075.807</v>
      </c>
      <c r="AX96" s="20">
        <f t="shared" si="61"/>
        <v>172478.5978</v>
      </c>
      <c r="AY96" s="20">
        <f t="shared" si="62"/>
        <v>433998.4382</v>
      </c>
      <c r="AZ96" s="20">
        <f t="shared" si="63"/>
        <v>246172.8281</v>
      </c>
      <c r="BA96" s="20">
        <f t="shared" si="64"/>
        <v>330072.6483</v>
      </c>
      <c r="BB96" s="20">
        <f t="shared" si="65"/>
        <v>460930.0151</v>
      </c>
      <c r="BC96" s="20">
        <f t="shared" si="66"/>
        <v>163676.3332</v>
      </c>
      <c r="BD96" s="20">
        <f t="shared" si="67"/>
        <v>693905.728</v>
      </c>
      <c r="BE96" s="20">
        <f t="shared" si="68"/>
        <v>430212.3048</v>
      </c>
      <c r="BF96" s="20">
        <f t="shared" si="69"/>
        <v>352984.4342</v>
      </c>
      <c r="BG96" s="20">
        <f t="shared" si="70"/>
        <v>74922.47296</v>
      </c>
      <c r="BH96" s="20">
        <f t="shared" si="71"/>
        <v>184545.991</v>
      </c>
      <c r="BI96" s="20">
        <f t="shared" si="72"/>
        <v>232331.8157</v>
      </c>
      <c r="BJ96" s="20">
        <f t="shared" si="73"/>
        <v>268736.902</v>
      </c>
      <c r="BK96" s="20">
        <f t="shared" si="74"/>
        <v>531532.7975</v>
      </c>
      <c r="BL96" s="20">
        <f t="shared" si="75"/>
        <v>271730.1313</v>
      </c>
      <c r="BM96" s="20">
        <f t="shared" si="76"/>
        <v>287272.7001</v>
      </c>
      <c r="BN96" s="20">
        <f t="shared" si="77"/>
        <v>287228.1572</v>
      </c>
      <c r="BO96" s="20">
        <f t="shared" si="78"/>
        <v>506538.9453</v>
      </c>
      <c r="BP96" s="20">
        <f t="shared" si="79"/>
        <v>328211.239</v>
      </c>
      <c r="BQ96" s="20">
        <f t="shared" si="80"/>
        <v>293133.9978</v>
      </c>
      <c r="BR96" s="20">
        <f t="shared" si="81"/>
        <v>110806.5189</v>
      </c>
      <c r="BS96" s="20">
        <f t="shared" si="82"/>
        <v>316873.4212</v>
      </c>
      <c r="BT96" s="20">
        <f t="shared" si="83"/>
        <v>496875.7707</v>
      </c>
      <c r="BU96" s="20">
        <f t="shared" si="84"/>
        <v>431914.0966</v>
      </c>
      <c r="BV96" s="20">
        <f t="shared" si="85"/>
        <v>340710.2711</v>
      </c>
      <c r="BW96" s="20">
        <f t="shared" si="86"/>
        <v>430920.1869</v>
      </c>
      <c r="BX96" s="20">
        <f t="shared" si="87"/>
        <v>744559.0169</v>
      </c>
      <c r="BY96" s="20">
        <f t="shared" si="88"/>
        <v>315918.6368</v>
      </c>
      <c r="BZ96" s="20">
        <f t="shared" si="89"/>
        <v>407415.3994</v>
      </c>
      <c r="CA96" s="20">
        <f t="shared" si="90"/>
        <v>406462.7894</v>
      </c>
      <c r="CB96" s="20">
        <f t="shared" si="91"/>
        <v>320626.1249</v>
      </c>
      <c r="CC96" s="20">
        <f t="shared" si="92"/>
        <v>118390.4191</v>
      </c>
      <c r="CD96" s="20">
        <f t="shared" si="93"/>
        <v>83118.91376</v>
      </c>
      <c r="CE96" s="20">
        <f t="shared" si="94"/>
        <v>292368.3388</v>
      </c>
      <c r="CF96" s="20">
        <f t="shared" si="95"/>
        <v>305104.3135</v>
      </c>
      <c r="CG96" s="20">
        <f t="shared" si="96"/>
        <v>426870.0084</v>
      </c>
      <c r="CH96" s="20">
        <f t="shared" si="97"/>
        <v>302095.5017</v>
      </c>
      <c r="CI96" s="20">
        <f t="shared" si="98"/>
        <v>133947.0209</v>
      </c>
      <c r="CJ96" s="20">
        <f t="shared" si="99"/>
        <v>394228.2898</v>
      </c>
      <c r="CK96" s="20">
        <f t="shared" si="100"/>
        <v>121299.8016</v>
      </c>
      <c r="CL96" s="20">
        <f t="shared" si="101"/>
        <v>257191.1395</v>
      </c>
      <c r="CM96" s="20">
        <f t="shared" si="102"/>
        <v>467480.9924</v>
      </c>
      <c r="CN96" s="20">
        <f t="shared" si="103"/>
        <v>796959.2731</v>
      </c>
      <c r="CO96" s="20">
        <f t="shared" si="104"/>
        <v>917876.8706</v>
      </c>
      <c r="CP96" s="20">
        <f t="shared" si="105"/>
        <v>343880.2196</v>
      </c>
      <c r="CQ96" s="20">
        <f t="shared" si="106"/>
        <v>185487.4207</v>
      </c>
      <c r="CR96" s="20">
        <f t="shared" si="107"/>
        <v>655616.7498</v>
      </c>
      <c r="CS96" s="20">
        <f t="shared" si="108"/>
        <v>889572.6451</v>
      </c>
      <c r="CT96" s="20">
        <f t="shared" si="109"/>
        <v>225842.9057</v>
      </c>
      <c r="CU96" s="20">
        <f t="shared" si="110"/>
        <v>302666.5485</v>
      </c>
      <c r="CV96" s="20">
        <f t="shared" si="111"/>
        <v>269473.1526</v>
      </c>
      <c r="CW96" s="20">
        <f t="shared" si="112"/>
        <v>365791.0227</v>
      </c>
      <c r="CX96" s="20">
        <f t="shared" si="113"/>
        <v>396255.773</v>
      </c>
      <c r="CY96" s="20">
        <f t="shared" si="114"/>
        <v>814129.2471</v>
      </c>
      <c r="CZ96" s="20">
        <f t="shared" si="115"/>
        <v>545770.9889</v>
      </c>
      <c r="DA96" s="20">
        <f t="shared" si="116"/>
        <v>308150.2798</v>
      </c>
      <c r="DB96" s="20">
        <f t="shared" si="117"/>
        <v>245604.1365</v>
      </c>
      <c r="DC96" s="20">
        <f t="shared" si="118"/>
        <v>800491.6667</v>
      </c>
      <c r="DD96" s="20">
        <f t="shared" si="119"/>
        <v>177787.5063</v>
      </c>
      <c r="DE96" s="20">
        <f t="shared" si="120"/>
        <v>369731.5009</v>
      </c>
      <c r="DF96" s="20">
        <f t="shared" si="121"/>
        <v>87740.74017</v>
      </c>
      <c r="DG96" s="20">
        <f t="shared" si="122"/>
        <v>562046.6502</v>
      </c>
      <c r="DH96" s="20">
        <f t="shared" si="123"/>
        <v>602049.018</v>
      </c>
      <c r="DI96" s="20">
        <f t="shared" si="124"/>
        <v>252877.2297</v>
      </c>
      <c r="DJ96" s="20">
        <f t="shared" si="125"/>
        <v>343201.9497</v>
      </c>
      <c r="DK96" s="20">
        <f t="shared" si="126"/>
        <v>226780.5691</v>
      </c>
      <c r="DL96" s="20">
        <f t="shared" si="127"/>
        <v>342217.1707</v>
      </c>
      <c r="DM96" s="20">
        <f t="shared" si="128"/>
        <v>304794.4392</v>
      </c>
      <c r="DN96" s="20">
        <f t="shared" si="129"/>
        <v>667782.9986</v>
      </c>
      <c r="DO96" s="20">
        <f t="shared" si="130"/>
        <v>345365.48</v>
      </c>
      <c r="DP96" s="20">
        <f t="shared" si="131"/>
        <v>350692.1533</v>
      </c>
      <c r="DQ96" s="20">
        <f t="shared" si="132"/>
        <v>528157.981</v>
      </c>
      <c r="DR96" s="20">
        <f t="shared" si="133"/>
        <v>86399.80934</v>
      </c>
      <c r="DS96" s="20">
        <f t="shared" si="134"/>
        <v>158903.6573</v>
      </c>
      <c r="DT96" s="20">
        <f t="shared" si="135"/>
        <v>446333.5568</v>
      </c>
      <c r="DU96" s="20">
        <f t="shared" si="136"/>
        <v>391708.949</v>
      </c>
      <c r="DV96" s="20">
        <f t="shared" si="137"/>
        <v>216740.1055</v>
      </c>
      <c r="DW96" s="20">
        <f t="shared" si="138"/>
        <v>293315.3522</v>
      </c>
      <c r="DX96" s="20">
        <f t="shared" si="139"/>
        <v>778027.0135</v>
      </c>
      <c r="DY96" s="20">
        <f t="shared" si="140"/>
        <v>794670.0529</v>
      </c>
      <c r="DZ96" s="20">
        <f t="shared" si="141"/>
        <v>515788.8328</v>
      </c>
      <c r="EA96" s="20">
        <f t="shared" si="142"/>
        <v>470997.5612</v>
      </c>
      <c r="EB96" s="20">
        <f t="shared" si="143"/>
        <v>343286.1475</v>
      </c>
      <c r="EC96" s="20">
        <f t="shared" si="144"/>
        <v>254414.775</v>
      </c>
      <c r="ED96" s="20">
        <f t="shared" si="145"/>
        <v>1676715.666</v>
      </c>
      <c r="EE96" s="20">
        <f t="shared" si="146"/>
        <v>233218.2505</v>
      </c>
      <c r="EF96" s="20">
        <f t="shared" si="147"/>
        <v>103637.9019</v>
      </c>
      <c r="EG96" s="20">
        <f t="shared" si="148"/>
        <v>777830.2269</v>
      </c>
      <c r="EH96" s="20">
        <f t="shared" si="149"/>
        <v>409544.6933</v>
      </c>
      <c r="EI96" s="20">
        <f t="shared" si="150"/>
        <v>250891.5943</v>
      </c>
      <c r="EJ96" s="20">
        <f t="shared" si="151"/>
        <v>682026.9821</v>
      </c>
      <c r="EK96" s="20">
        <f t="shared" si="152"/>
        <v>84990.0774</v>
      </c>
      <c r="EL96" s="20">
        <f t="shared" si="153"/>
        <v>279093.1568</v>
      </c>
      <c r="EM96" s="20">
        <f t="shared" si="154"/>
        <v>292570.3671</v>
      </c>
      <c r="EN96" s="20">
        <f t="shared" si="155"/>
        <v>358867.7854</v>
      </c>
      <c r="EO96" s="20">
        <f t="shared" si="156"/>
        <v>118290.763</v>
      </c>
      <c r="EP96" s="20">
        <f t="shared" si="157"/>
        <v>425865.1099</v>
      </c>
      <c r="EQ96" s="20">
        <f t="shared" si="158"/>
        <v>380968.3101</v>
      </c>
      <c r="ER96" s="20">
        <f t="shared" si="159"/>
        <v>154259.1334</v>
      </c>
      <c r="ES96" s="20">
        <f t="shared" si="160"/>
        <v>362771.6271</v>
      </c>
      <c r="ET96" s="20">
        <f t="shared" si="161"/>
        <v>862949.5173</v>
      </c>
      <c r="EU96" s="20">
        <f t="shared" si="162"/>
        <v>114096.5069</v>
      </c>
      <c r="EV96" s="20">
        <f t="shared" si="163"/>
        <v>255515.7173</v>
      </c>
      <c r="EW96" s="20">
        <f t="shared" si="164"/>
        <v>1002382.271</v>
      </c>
      <c r="EX96" s="20">
        <f t="shared" si="165"/>
        <v>496825.3556</v>
      </c>
      <c r="EY96" s="20">
        <f t="shared" si="166"/>
        <v>55813.06747</v>
      </c>
      <c r="EZ96" s="20">
        <f t="shared" si="167"/>
        <v>288683.4375</v>
      </c>
      <c r="FA96" s="20">
        <f t="shared" si="168"/>
        <v>498970.3849</v>
      </c>
      <c r="FB96" s="20">
        <f t="shared" si="169"/>
        <v>183306.3585</v>
      </c>
      <c r="FC96" s="20">
        <f t="shared" si="170"/>
        <v>315888.1908</v>
      </c>
      <c r="FD96" s="20">
        <f t="shared" si="171"/>
        <v>397853.2883</v>
      </c>
      <c r="FE96" s="20">
        <f t="shared" si="172"/>
        <v>420507.0455</v>
      </c>
      <c r="FF96" s="20">
        <f t="shared" si="173"/>
        <v>481027.4181</v>
      </c>
      <c r="FG96" s="20">
        <f t="shared" si="174"/>
        <v>400759.8598</v>
      </c>
      <c r="FH96" s="20">
        <f t="shared" si="175"/>
        <v>301652.4881</v>
      </c>
      <c r="FI96" s="20">
        <f t="shared" si="176"/>
        <v>399016.1009</v>
      </c>
      <c r="FJ96" s="20">
        <f t="shared" si="177"/>
        <v>187792.6145</v>
      </c>
      <c r="FK96" s="20">
        <f t="shared" si="178"/>
        <v>589295.9405</v>
      </c>
      <c r="FL96" s="20">
        <f t="shared" si="179"/>
        <v>134717.2463</v>
      </c>
      <c r="FM96" s="20">
        <f t="shared" si="180"/>
        <v>905606.9593</v>
      </c>
      <c r="FN96" s="20">
        <f t="shared" si="181"/>
        <v>227998.9446</v>
      </c>
      <c r="FO96" s="20">
        <f t="shared" si="182"/>
        <v>621993.1329</v>
      </c>
      <c r="FP96" s="20">
        <f t="shared" si="183"/>
        <v>343926.5219</v>
      </c>
      <c r="FQ96" s="20">
        <f t="shared" si="184"/>
        <v>631504.7561</v>
      </c>
      <c r="FR96" s="20">
        <f t="shared" si="185"/>
        <v>298768.0559</v>
      </c>
      <c r="FS96" s="20">
        <f t="shared" si="186"/>
        <v>773080.6471</v>
      </c>
      <c r="FT96" s="20">
        <f t="shared" si="187"/>
        <v>76901.91565</v>
      </c>
      <c r="FU96" s="20">
        <f t="shared" si="188"/>
        <v>542478.0847</v>
      </c>
      <c r="FV96" s="20">
        <f t="shared" si="189"/>
        <v>313967.8158</v>
      </c>
      <c r="FW96" s="20">
        <f t="shared" si="190"/>
        <v>518002.4965</v>
      </c>
      <c r="FX96" s="20">
        <f t="shared" si="191"/>
        <v>189487.5577</v>
      </c>
      <c r="FY96" s="20">
        <f t="shared" si="192"/>
        <v>144020.568</v>
      </c>
      <c r="FZ96" s="20">
        <f t="shared" si="193"/>
        <v>206167.8853</v>
      </c>
      <c r="GA96" s="20">
        <f t="shared" si="194"/>
        <v>393903.8586</v>
      </c>
      <c r="GB96" s="20">
        <f t="shared" si="195"/>
        <v>152245.232</v>
      </c>
      <c r="GC96" s="20">
        <f t="shared" si="196"/>
        <v>506572.7576</v>
      </c>
      <c r="GD96" s="20">
        <f t="shared" si="197"/>
        <v>506046.4643</v>
      </c>
      <c r="GE96" s="20">
        <f t="shared" si="198"/>
        <v>378149.2256</v>
      </c>
      <c r="GF96" s="20">
        <f t="shared" si="199"/>
        <v>128559.7573</v>
      </c>
      <c r="GG96" s="20">
        <f t="shared" si="200"/>
        <v>109582.0603</v>
      </c>
      <c r="GH96" s="20">
        <f t="shared" si="201"/>
        <v>466376.1062</v>
      </c>
      <c r="GI96" s="20">
        <f t="shared" si="202"/>
        <v>477962.0833</v>
      </c>
      <c r="GJ96" s="20">
        <f t="shared" si="203"/>
        <v>380564.8961</v>
      </c>
      <c r="GK96" s="20">
        <f t="shared" si="204"/>
        <v>179386.2702</v>
      </c>
      <c r="GL96" s="20">
        <f t="shared" si="205"/>
        <v>886995.6772</v>
      </c>
      <c r="GM96" s="20">
        <f t="shared" si="206"/>
        <v>416451.3066</v>
      </c>
      <c r="GN96" s="20">
        <f t="shared" si="207"/>
        <v>707860.5602</v>
      </c>
      <c r="GO96" s="20">
        <f t="shared" si="208"/>
        <v>552100.4076</v>
      </c>
      <c r="GP96" s="20">
        <f t="shared" si="209"/>
        <v>234477.1808</v>
      </c>
      <c r="GQ96" s="20">
        <f t="shared" si="210"/>
        <v>393275.6743</v>
      </c>
      <c r="GR96" s="20">
        <f t="shared" si="211"/>
        <v>589679.8115</v>
      </c>
      <c r="GS96" s="20">
        <f t="shared" si="212"/>
        <v>459201.5274</v>
      </c>
      <c r="GU96" s="20">
        <f t="shared" ref="GU96:OL96" si="226">B96/POWER(1+$B$31,16)</f>
        <v>193383.5336</v>
      </c>
      <c r="GV96" s="20">
        <f t="shared" si="226"/>
        <v>153351.4715</v>
      </c>
      <c r="GW96" s="20">
        <f t="shared" si="226"/>
        <v>90060.96664</v>
      </c>
      <c r="GX96" s="20">
        <f t="shared" si="226"/>
        <v>53670.44026</v>
      </c>
      <c r="GY96" s="20">
        <f t="shared" si="226"/>
        <v>186488.4991</v>
      </c>
      <c r="GZ96" s="20">
        <f t="shared" si="226"/>
        <v>227626.0058</v>
      </c>
      <c r="HA96" s="20">
        <f t="shared" si="226"/>
        <v>334941.7791</v>
      </c>
      <c r="HB96" s="20">
        <f t="shared" si="226"/>
        <v>204095.7956</v>
      </c>
      <c r="HC96" s="20">
        <f t="shared" si="226"/>
        <v>218471.0331</v>
      </c>
      <c r="HD96" s="20">
        <f t="shared" si="226"/>
        <v>130464.2836</v>
      </c>
      <c r="HE96" s="20">
        <f t="shared" si="226"/>
        <v>559555.6929</v>
      </c>
      <c r="HF96" s="20">
        <f t="shared" si="226"/>
        <v>89975.28543</v>
      </c>
      <c r="HG96" s="20">
        <f t="shared" si="226"/>
        <v>189276.7906</v>
      </c>
      <c r="HH96" s="20">
        <f t="shared" si="226"/>
        <v>58715.74532</v>
      </c>
      <c r="HI96" s="20">
        <f t="shared" si="226"/>
        <v>209824.8256</v>
      </c>
      <c r="HJ96" s="20">
        <f t="shared" si="226"/>
        <v>287077.4035</v>
      </c>
      <c r="HK96" s="20">
        <f t="shared" si="226"/>
        <v>190308.2673</v>
      </c>
      <c r="HL96" s="20">
        <f t="shared" si="226"/>
        <v>198437.2</v>
      </c>
      <c r="HM96" s="20">
        <f t="shared" si="226"/>
        <v>531536.0766</v>
      </c>
      <c r="HN96" s="20">
        <f t="shared" si="226"/>
        <v>456112.5692</v>
      </c>
      <c r="HO96" s="20">
        <f t="shared" si="226"/>
        <v>355841.4414</v>
      </c>
      <c r="HP96" s="20">
        <f t="shared" si="226"/>
        <v>118176.6085</v>
      </c>
      <c r="HQ96" s="20">
        <f t="shared" si="226"/>
        <v>336273.5265</v>
      </c>
      <c r="HR96" s="20">
        <f t="shared" si="226"/>
        <v>257703.0091</v>
      </c>
      <c r="HS96" s="20">
        <f t="shared" si="226"/>
        <v>86471.79882</v>
      </c>
      <c r="HT96" s="20">
        <f t="shared" si="226"/>
        <v>299164.5422</v>
      </c>
      <c r="HU96" s="20">
        <f t="shared" si="226"/>
        <v>93370.42471</v>
      </c>
      <c r="HV96" s="20">
        <f t="shared" si="226"/>
        <v>347338.2984</v>
      </c>
      <c r="HW96" s="20">
        <f t="shared" si="226"/>
        <v>166401.6675</v>
      </c>
      <c r="HX96" s="20">
        <f t="shared" si="226"/>
        <v>106942.7598</v>
      </c>
      <c r="HY96" s="20">
        <f t="shared" si="226"/>
        <v>506937.5839</v>
      </c>
      <c r="HZ96" s="20">
        <f t="shared" si="226"/>
        <v>410486.6297</v>
      </c>
      <c r="IA96" s="20">
        <f t="shared" si="226"/>
        <v>198071.5275</v>
      </c>
      <c r="IB96" s="20">
        <f t="shared" si="226"/>
        <v>154464.3345</v>
      </c>
      <c r="IC96" s="20">
        <f t="shared" si="226"/>
        <v>260079.7662</v>
      </c>
      <c r="ID96" s="20">
        <f t="shared" si="226"/>
        <v>609012.1557</v>
      </c>
      <c r="IE96" s="20">
        <f t="shared" si="226"/>
        <v>304508.9645</v>
      </c>
      <c r="IF96" s="20">
        <f t="shared" si="226"/>
        <v>162685.0229</v>
      </c>
      <c r="IG96" s="20">
        <f t="shared" si="226"/>
        <v>61967.68264</v>
      </c>
      <c r="IH96" s="20">
        <f t="shared" si="226"/>
        <v>205793.3557</v>
      </c>
      <c r="II96" s="20">
        <f t="shared" si="226"/>
        <v>229819.4274</v>
      </c>
      <c r="IJ96" s="20">
        <f t="shared" si="226"/>
        <v>88292.12551</v>
      </c>
      <c r="IK96" s="20">
        <f t="shared" si="226"/>
        <v>64785.40587</v>
      </c>
      <c r="IL96" s="20">
        <f t="shared" si="226"/>
        <v>389568.8807</v>
      </c>
      <c r="IM96" s="20">
        <f t="shared" si="226"/>
        <v>162450.6856</v>
      </c>
      <c r="IN96" s="20">
        <f t="shared" si="226"/>
        <v>150460.1965</v>
      </c>
      <c r="IO96" s="20">
        <f t="shared" si="226"/>
        <v>341199.6682</v>
      </c>
      <c r="IP96" s="20">
        <f t="shared" si="226"/>
        <v>458074.9408</v>
      </c>
      <c r="IQ96" s="20">
        <f t="shared" si="226"/>
        <v>107482.9599</v>
      </c>
      <c r="IR96" s="20">
        <f t="shared" si="226"/>
        <v>270453.4784</v>
      </c>
      <c r="IS96" s="20">
        <f t="shared" si="226"/>
        <v>153406.7678</v>
      </c>
      <c r="IT96" s="20">
        <f t="shared" si="226"/>
        <v>205690.362</v>
      </c>
      <c r="IU96" s="20">
        <f t="shared" si="226"/>
        <v>287236.3467</v>
      </c>
      <c r="IV96" s="20">
        <f t="shared" si="226"/>
        <v>101997.6796</v>
      </c>
      <c r="IW96" s="20">
        <f t="shared" si="226"/>
        <v>432419.1087</v>
      </c>
      <c r="IX96" s="20">
        <f t="shared" si="226"/>
        <v>268094.0852</v>
      </c>
      <c r="IY96" s="20">
        <f t="shared" si="226"/>
        <v>219968.2295</v>
      </c>
      <c r="IZ96" s="20">
        <f t="shared" si="226"/>
        <v>46689.20816</v>
      </c>
      <c r="JA96" s="20">
        <f t="shared" si="226"/>
        <v>115002.9604</v>
      </c>
      <c r="JB96" s="20">
        <f t="shared" si="226"/>
        <v>144781.5065</v>
      </c>
      <c r="JC96" s="20">
        <f t="shared" si="226"/>
        <v>167467.9527</v>
      </c>
      <c r="JD96" s="20">
        <f t="shared" si="226"/>
        <v>331233.6665</v>
      </c>
      <c r="JE96" s="20">
        <f t="shared" si="226"/>
        <v>169333.2342</v>
      </c>
      <c r="JF96" s="20">
        <f t="shared" si="226"/>
        <v>179018.8492</v>
      </c>
      <c r="JG96" s="20">
        <f t="shared" si="226"/>
        <v>178991.0916</v>
      </c>
      <c r="JH96" s="20">
        <f t="shared" si="226"/>
        <v>315658.3242</v>
      </c>
      <c r="JI96" s="20">
        <f t="shared" si="226"/>
        <v>204530.3932</v>
      </c>
      <c r="JJ96" s="20">
        <f t="shared" si="226"/>
        <v>182671.4162</v>
      </c>
      <c r="JK96" s="20">
        <f t="shared" si="226"/>
        <v>69050.95925</v>
      </c>
      <c r="JL96" s="20">
        <f t="shared" si="226"/>
        <v>197465.04</v>
      </c>
      <c r="JM96" s="20">
        <f t="shared" si="226"/>
        <v>309636.5532</v>
      </c>
      <c r="JN96" s="20">
        <f t="shared" si="226"/>
        <v>269154.5856</v>
      </c>
      <c r="JO96" s="20">
        <f t="shared" si="226"/>
        <v>212319.3768</v>
      </c>
      <c r="JP96" s="20">
        <f t="shared" si="226"/>
        <v>268535.2139</v>
      </c>
      <c r="JQ96" s="20">
        <f t="shared" si="226"/>
        <v>463984.5636</v>
      </c>
      <c r="JR96" s="20">
        <f t="shared" si="226"/>
        <v>196870.0499</v>
      </c>
      <c r="JS96" s="20">
        <f t="shared" si="226"/>
        <v>253887.8074</v>
      </c>
      <c r="JT96" s="20">
        <f t="shared" si="226"/>
        <v>253294.1724</v>
      </c>
      <c r="JU96" s="20">
        <f t="shared" si="226"/>
        <v>199803.6009</v>
      </c>
      <c r="JV96" s="20">
        <f t="shared" si="226"/>
        <v>73776.99513</v>
      </c>
      <c r="JW96" s="20">
        <f t="shared" si="226"/>
        <v>51796.95908</v>
      </c>
      <c r="JX96" s="20">
        <f t="shared" si="226"/>
        <v>182194.2828</v>
      </c>
      <c r="JY96" s="20">
        <f t="shared" si="226"/>
        <v>190130.9212</v>
      </c>
      <c r="JZ96" s="20">
        <f t="shared" si="226"/>
        <v>266011.2766</v>
      </c>
      <c r="KA96" s="20">
        <f t="shared" si="226"/>
        <v>188255.9291</v>
      </c>
      <c r="KB96" s="20">
        <f t="shared" si="226"/>
        <v>83471.35503</v>
      </c>
      <c r="KC96" s="20">
        <f t="shared" si="226"/>
        <v>245670.0367</v>
      </c>
      <c r="KD96" s="20">
        <f t="shared" si="226"/>
        <v>75590.0261</v>
      </c>
      <c r="KE96" s="20">
        <f t="shared" si="226"/>
        <v>160273.0152</v>
      </c>
      <c r="KF96" s="20">
        <f t="shared" si="226"/>
        <v>291318.6992</v>
      </c>
      <c r="KG96" s="20">
        <f t="shared" si="226"/>
        <v>496638.6709</v>
      </c>
      <c r="KH96" s="20">
        <f t="shared" si="226"/>
        <v>571990.52</v>
      </c>
      <c r="KI96" s="20">
        <f t="shared" si="226"/>
        <v>214294.7839</v>
      </c>
      <c r="KJ96" s="20">
        <f t="shared" si="226"/>
        <v>115589.6283</v>
      </c>
      <c r="KK96" s="20">
        <f t="shared" si="226"/>
        <v>408558.6833</v>
      </c>
      <c r="KL96" s="20">
        <f t="shared" si="226"/>
        <v>554352.2625</v>
      </c>
      <c r="KM96" s="20">
        <f t="shared" si="226"/>
        <v>140737.8323</v>
      </c>
      <c r="KN96" s="20">
        <f t="shared" si="226"/>
        <v>188611.7866</v>
      </c>
      <c r="KO96" s="20">
        <f t="shared" si="226"/>
        <v>167926.7597</v>
      </c>
      <c r="KP96" s="20">
        <f t="shared" si="226"/>
        <v>227948.872</v>
      </c>
      <c r="KQ96" s="20">
        <f t="shared" si="226"/>
        <v>246933.4972</v>
      </c>
      <c r="KR96" s="20">
        <f t="shared" si="226"/>
        <v>507338.431</v>
      </c>
      <c r="KS96" s="20">
        <f t="shared" si="226"/>
        <v>340106.4366</v>
      </c>
      <c r="KT96" s="20">
        <f t="shared" si="226"/>
        <v>192029.0667</v>
      </c>
      <c r="KU96" s="20">
        <f t="shared" si="226"/>
        <v>153052.378</v>
      </c>
      <c r="KV96" s="20">
        <f t="shared" si="226"/>
        <v>498839.9418</v>
      </c>
      <c r="KW96" s="20">
        <f t="shared" si="226"/>
        <v>110791.2962</v>
      </c>
      <c r="KX96" s="20">
        <f t="shared" si="226"/>
        <v>230404.4478</v>
      </c>
      <c r="KY96" s="20">
        <f t="shared" si="226"/>
        <v>54677.1285</v>
      </c>
      <c r="KZ96" s="20">
        <f t="shared" si="226"/>
        <v>350248.8907</v>
      </c>
      <c r="LA96" s="20">
        <f t="shared" si="226"/>
        <v>375177.0438</v>
      </c>
      <c r="LB96" s="20">
        <f t="shared" si="226"/>
        <v>157584.7293</v>
      </c>
      <c r="LC96" s="20">
        <f t="shared" si="226"/>
        <v>213872.1085</v>
      </c>
      <c r="LD96" s="20">
        <f t="shared" si="226"/>
        <v>141322.1531</v>
      </c>
      <c r="LE96" s="20">
        <f t="shared" si="226"/>
        <v>213258.4268</v>
      </c>
      <c r="LF96" s="20">
        <f t="shared" si="226"/>
        <v>189937.8178</v>
      </c>
      <c r="LG96" s="20">
        <f t="shared" si="226"/>
        <v>416140.2873</v>
      </c>
      <c r="LH96" s="20">
        <f t="shared" si="226"/>
        <v>215220.3491</v>
      </c>
      <c r="LI96" s="20">
        <f t="shared" si="226"/>
        <v>218539.7558</v>
      </c>
      <c r="LJ96" s="20">
        <f t="shared" si="226"/>
        <v>329130.5924</v>
      </c>
      <c r="LK96" s="20">
        <f t="shared" si="226"/>
        <v>53841.50474</v>
      </c>
      <c r="LL96" s="20">
        <f t="shared" si="226"/>
        <v>99023.50576</v>
      </c>
      <c r="LM96" s="20">
        <f t="shared" si="226"/>
        <v>278140.3165</v>
      </c>
      <c r="LN96" s="20">
        <f t="shared" si="226"/>
        <v>244100.0668</v>
      </c>
      <c r="LO96" s="20">
        <f t="shared" si="226"/>
        <v>135065.2682</v>
      </c>
      <c r="LP96" s="20">
        <f t="shared" si="226"/>
        <v>182784.4303</v>
      </c>
      <c r="LQ96" s="20">
        <f t="shared" si="226"/>
        <v>484840.7126</v>
      </c>
      <c r="LR96" s="20">
        <f t="shared" si="226"/>
        <v>495212.1045</v>
      </c>
      <c r="LS96" s="20">
        <f t="shared" si="226"/>
        <v>321422.5482</v>
      </c>
      <c r="LT96" s="20">
        <f t="shared" si="226"/>
        <v>293510.1086</v>
      </c>
      <c r="LU96" s="20">
        <f t="shared" si="226"/>
        <v>213924.5778</v>
      </c>
      <c r="LV96" s="20">
        <f t="shared" si="226"/>
        <v>158542.8766</v>
      </c>
      <c r="LW96" s="20">
        <f t="shared" si="226"/>
        <v>1044873.77</v>
      </c>
      <c r="LX96" s="20">
        <f t="shared" si="226"/>
        <v>145333.9033</v>
      </c>
      <c r="LY96" s="20">
        <f t="shared" si="226"/>
        <v>64583.71412</v>
      </c>
      <c r="LZ96" s="20">
        <f t="shared" si="226"/>
        <v>484718.0817</v>
      </c>
      <c r="MA96" s="20">
        <f t="shared" si="226"/>
        <v>255214.713</v>
      </c>
      <c r="MB96" s="20">
        <f t="shared" si="226"/>
        <v>156347.3469</v>
      </c>
      <c r="MC96" s="20">
        <f t="shared" si="226"/>
        <v>425016.6669</v>
      </c>
      <c r="MD96" s="20">
        <f t="shared" si="226"/>
        <v>52963.0064</v>
      </c>
      <c r="ME96" s="20">
        <f t="shared" si="226"/>
        <v>173921.6283</v>
      </c>
      <c r="MF96" s="20">
        <f t="shared" si="226"/>
        <v>182320.1802</v>
      </c>
      <c r="MG96" s="20">
        <f t="shared" si="226"/>
        <v>223634.5394</v>
      </c>
      <c r="MH96" s="20">
        <f t="shared" si="226"/>
        <v>73714.89272</v>
      </c>
      <c r="MI96" s="20">
        <f t="shared" si="226"/>
        <v>265385.0571</v>
      </c>
      <c r="MJ96" s="20">
        <f t="shared" si="226"/>
        <v>237406.8557</v>
      </c>
      <c r="MK96" s="20">
        <f t="shared" si="226"/>
        <v>96129.192</v>
      </c>
      <c r="ML96" s="20">
        <f t="shared" si="226"/>
        <v>226067.2845</v>
      </c>
      <c r="MM96" s="20">
        <f t="shared" si="226"/>
        <v>537761.6094</v>
      </c>
      <c r="MN96" s="20">
        <f t="shared" si="226"/>
        <v>71101.17098</v>
      </c>
      <c r="MO96" s="20">
        <f t="shared" si="226"/>
        <v>159228.9475</v>
      </c>
      <c r="MP96" s="20">
        <f t="shared" si="226"/>
        <v>624651.4918</v>
      </c>
      <c r="MQ96" s="20">
        <f t="shared" si="226"/>
        <v>309605.1362</v>
      </c>
      <c r="MR96" s="20">
        <f t="shared" si="226"/>
        <v>34780.85843</v>
      </c>
      <c r="MS96" s="20">
        <f t="shared" si="226"/>
        <v>179897.9741</v>
      </c>
      <c r="MT96" s="20">
        <f t="shared" si="226"/>
        <v>310941.8475</v>
      </c>
      <c r="MU96" s="20">
        <f t="shared" si="226"/>
        <v>114230.4624</v>
      </c>
      <c r="MV96" s="20">
        <f t="shared" si="226"/>
        <v>196851.077</v>
      </c>
      <c r="MW96" s="20">
        <f t="shared" si="226"/>
        <v>247929.0159</v>
      </c>
      <c r="MX96" s="20">
        <f t="shared" si="226"/>
        <v>262046.0884</v>
      </c>
      <c r="MY96" s="20">
        <f t="shared" si="226"/>
        <v>299760.3838</v>
      </c>
      <c r="MZ96" s="20">
        <f t="shared" si="226"/>
        <v>249740.2952</v>
      </c>
      <c r="NA96" s="20">
        <f t="shared" si="226"/>
        <v>187979.8577</v>
      </c>
      <c r="NB96" s="20">
        <f t="shared" si="226"/>
        <v>248653.6423</v>
      </c>
      <c r="NC96" s="20">
        <f t="shared" si="226"/>
        <v>117026.1488</v>
      </c>
      <c r="ND96" s="20">
        <f t="shared" si="226"/>
        <v>367229.7475</v>
      </c>
      <c r="NE96" s="20">
        <f t="shared" si="226"/>
        <v>83951.33403</v>
      </c>
      <c r="NF96" s="20">
        <f t="shared" si="226"/>
        <v>564344.317</v>
      </c>
      <c r="NG96" s="20">
        <f t="shared" si="226"/>
        <v>142081.4045</v>
      </c>
      <c r="NH96" s="20">
        <f t="shared" si="226"/>
        <v>387605.5568</v>
      </c>
      <c r="NI96" s="20">
        <f t="shared" si="226"/>
        <v>214323.638</v>
      </c>
      <c r="NJ96" s="20">
        <f t="shared" si="226"/>
        <v>393532.886</v>
      </c>
      <c r="NK96" s="20">
        <f t="shared" si="226"/>
        <v>186182.375</v>
      </c>
      <c r="NL96" s="20">
        <f t="shared" si="226"/>
        <v>481758.3006</v>
      </c>
      <c r="NM96" s="20">
        <f t="shared" si="226"/>
        <v>47922.7314</v>
      </c>
      <c r="NN96" s="20">
        <f t="shared" si="226"/>
        <v>338054.4076</v>
      </c>
      <c r="NO96" s="20">
        <f t="shared" si="226"/>
        <v>195654.3628</v>
      </c>
      <c r="NP96" s="20">
        <f t="shared" si="226"/>
        <v>322802.0302</v>
      </c>
      <c r="NQ96" s="20">
        <f t="shared" si="226"/>
        <v>118082.3813</v>
      </c>
      <c r="NR96" s="20">
        <f t="shared" si="226"/>
        <v>89748.85657</v>
      </c>
      <c r="NS96" s="20">
        <f t="shared" si="226"/>
        <v>128477.0101</v>
      </c>
      <c r="NT96" s="20">
        <f t="shared" si="226"/>
        <v>245467.8619</v>
      </c>
      <c r="NU96" s="20">
        <f t="shared" si="226"/>
        <v>94874.19526</v>
      </c>
      <c r="NV96" s="20">
        <f t="shared" si="226"/>
        <v>315679.3949</v>
      </c>
      <c r="NW96" s="20">
        <f t="shared" si="226"/>
        <v>315351.4263</v>
      </c>
      <c r="NX96" s="20">
        <f t="shared" si="226"/>
        <v>235650.0955</v>
      </c>
      <c r="NY96" s="20">
        <f t="shared" si="226"/>
        <v>80114.19046</v>
      </c>
      <c r="NZ96" s="20">
        <f t="shared" si="226"/>
        <v>68287.91709</v>
      </c>
      <c r="OA96" s="20">
        <f t="shared" si="226"/>
        <v>290630.1707</v>
      </c>
      <c r="OB96" s="20">
        <f t="shared" si="226"/>
        <v>297850.1685</v>
      </c>
      <c r="OC96" s="20">
        <f t="shared" si="226"/>
        <v>237155.4615</v>
      </c>
      <c r="OD96" s="20">
        <f t="shared" si="226"/>
        <v>111787.5929</v>
      </c>
      <c r="OE96" s="20">
        <f t="shared" si="226"/>
        <v>552746.3812</v>
      </c>
      <c r="OF96" s="20">
        <f t="shared" si="226"/>
        <v>259518.6861</v>
      </c>
      <c r="OG96" s="20">
        <f t="shared" si="226"/>
        <v>441115.2987</v>
      </c>
      <c r="OH96" s="20">
        <f t="shared" si="226"/>
        <v>344050.7211</v>
      </c>
      <c r="OI96" s="20">
        <f t="shared" si="226"/>
        <v>146118.4271</v>
      </c>
      <c r="OJ96" s="20">
        <f t="shared" si="226"/>
        <v>245076.3982</v>
      </c>
      <c r="OK96" s="20">
        <f t="shared" si="226"/>
        <v>367468.9633</v>
      </c>
      <c r="OL96" s="20">
        <f t="shared" si="226"/>
        <v>286159.2103</v>
      </c>
    </row>
    <row r="97" ht="15.75" customHeight="1">
      <c r="A97" s="10">
        <v>2042.0</v>
      </c>
      <c r="B97" s="20">
        <f t="shared" si="13"/>
        <v>318417.493</v>
      </c>
      <c r="C97" s="20">
        <f t="shared" si="14"/>
        <v>262545.0617</v>
      </c>
      <c r="D97" s="20">
        <f t="shared" si="15"/>
        <v>143344.6904</v>
      </c>
      <c r="E97" s="20">
        <f t="shared" si="16"/>
        <v>78761.23746</v>
      </c>
      <c r="F97" s="20">
        <f t="shared" si="17"/>
        <v>357902.8446</v>
      </c>
      <c r="G97" s="20">
        <f t="shared" si="18"/>
        <v>374671.0643</v>
      </c>
      <c r="H97" s="20">
        <f t="shared" si="19"/>
        <v>575105.2009</v>
      </c>
      <c r="I97" s="20">
        <f t="shared" si="20"/>
        <v>385373.1832</v>
      </c>
      <c r="J97" s="20">
        <f t="shared" si="21"/>
        <v>369486.9378</v>
      </c>
      <c r="K97" s="20">
        <f t="shared" si="22"/>
        <v>185352.1929</v>
      </c>
      <c r="L97" s="20">
        <f t="shared" si="23"/>
        <v>1030878.743</v>
      </c>
      <c r="M97" s="20">
        <f t="shared" si="24"/>
        <v>167010.7627</v>
      </c>
      <c r="N97" s="20">
        <f t="shared" si="25"/>
        <v>310744.9372</v>
      </c>
      <c r="O97" s="20">
        <f t="shared" si="26"/>
        <v>103653.7287</v>
      </c>
      <c r="P97" s="20">
        <f t="shared" si="27"/>
        <v>317873.6751</v>
      </c>
      <c r="Q97" s="20">
        <f t="shared" si="28"/>
        <v>523710.9772</v>
      </c>
      <c r="R97" s="20">
        <f t="shared" si="29"/>
        <v>360050.5461</v>
      </c>
      <c r="S97" s="20">
        <f t="shared" si="30"/>
        <v>241466.4795</v>
      </c>
      <c r="T97" s="20">
        <f t="shared" si="31"/>
        <v>992769.8692</v>
      </c>
      <c r="U97" s="20">
        <f t="shared" si="32"/>
        <v>855303.3661</v>
      </c>
      <c r="V97" s="20">
        <f t="shared" si="33"/>
        <v>600499.6639</v>
      </c>
      <c r="W97" s="20">
        <f t="shared" si="34"/>
        <v>210411.229</v>
      </c>
      <c r="X97" s="20">
        <f t="shared" si="35"/>
        <v>532619.6264</v>
      </c>
      <c r="Y97" s="20">
        <f t="shared" si="36"/>
        <v>464652.5165</v>
      </c>
      <c r="Z97" s="20">
        <f t="shared" si="37"/>
        <v>156443.2607</v>
      </c>
      <c r="AA97" s="20">
        <f t="shared" si="38"/>
        <v>484028.5918</v>
      </c>
      <c r="AB97" s="20">
        <f t="shared" si="39"/>
        <v>166888.6434</v>
      </c>
      <c r="AC97" s="20">
        <f t="shared" si="40"/>
        <v>545646.8264</v>
      </c>
      <c r="AD97" s="20">
        <f t="shared" si="41"/>
        <v>356698.0092</v>
      </c>
      <c r="AE97" s="20">
        <f t="shared" si="42"/>
        <v>164626.1618</v>
      </c>
      <c r="AF97" s="20">
        <f t="shared" si="43"/>
        <v>874554.0304</v>
      </c>
      <c r="AG97" s="20">
        <f t="shared" si="44"/>
        <v>650071.3657</v>
      </c>
      <c r="AH97" s="20">
        <f t="shared" si="45"/>
        <v>252094.3895</v>
      </c>
      <c r="AI97" s="20">
        <f t="shared" si="46"/>
        <v>270909.3428</v>
      </c>
      <c r="AJ97" s="20">
        <f t="shared" si="47"/>
        <v>387548.3818</v>
      </c>
      <c r="AK97" s="20">
        <f t="shared" si="48"/>
        <v>922811.3282</v>
      </c>
      <c r="AL97" s="20">
        <f t="shared" si="49"/>
        <v>666339.7481</v>
      </c>
      <c r="AM97" s="20">
        <f t="shared" si="50"/>
        <v>247498.7116</v>
      </c>
      <c r="AN97" s="20">
        <f t="shared" si="51"/>
        <v>102593.6136</v>
      </c>
      <c r="AO97" s="20">
        <f t="shared" si="52"/>
        <v>415750.7418</v>
      </c>
      <c r="AP97" s="20">
        <f t="shared" si="53"/>
        <v>407300.4492</v>
      </c>
      <c r="AQ97" s="20">
        <f t="shared" si="54"/>
        <v>154411.8357</v>
      </c>
      <c r="AR97" s="20">
        <f t="shared" si="55"/>
        <v>144378.7703</v>
      </c>
      <c r="AS97" s="20">
        <f t="shared" si="56"/>
        <v>591806.4304</v>
      </c>
      <c r="AT97" s="20">
        <f t="shared" si="57"/>
        <v>311671.638</v>
      </c>
      <c r="AU97" s="20">
        <f t="shared" si="58"/>
        <v>249859.747</v>
      </c>
      <c r="AV97" s="20">
        <f t="shared" si="59"/>
        <v>483707.7993</v>
      </c>
      <c r="AW97" s="20">
        <f t="shared" si="60"/>
        <v>814816.6347</v>
      </c>
      <c r="AX97" s="20">
        <f t="shared" si="61"/>
        <v>180920.646</v>
      </c>
      <c r="AY97" s="20">
        <f t="shared" si="62"/>
        <v>448505.9612</v>
      </c>
      <c r="AZ97" s="20">
        <f t="shared" si="63"/>
        <v>277849.5927</v>
      </c>
      <c r="BA97" s="20">
        <f t="shared" si="64"/>
        <v>392808.3991</v>
      </c>
      <c r="BB97" s="20">
        <f t="shared" si="65"/>
        <v>543091.3672</v>
      </c>
      <c r="BC97" s="20">
        <f t="shared" si="66"/>
        <v>161219.0241</v>
      </c>
      <c r="BD97" s="20">
        <f t="shared" si="67"/>
        <v>642599.2437</v>
      </c>
      <c r="BE97" s="20">
        <f t="shared" si="68"/>
        <v>492807.8405</v>
      </c>
      <c r="BF97" s="20">
        <f t="shared" si="69"/>
        <v>364772.087</v>
      </c>
      <c r="BG97" s="20">
        <f t="shared" si="70"/>
        <v>78692.37343</v>
      </c>
      <c r="BH97" s="20">
        <f t="shared" si="71"/>
        <v>197577.4455</v>
      </c>
      <c r="BI97" s="20">
        <f t="shared" si="72"/>
        <v>241404.167</v>
      </c>
      <c r="BJ97" s="20">
        <f t="shared" si="73"/>
        <v>259182.3554</v>
      </c>
      <c r="BK97" s="20">
        <f t="shared" si="74"/>
        <v>657542.7857</v>
      </c>
      <c r="BL97" s="20">
        <f t="shared" si="75"/>
        <v>293630.1915</v>
      </c>
      <c r="BM97" s="20">
        <f t="shared" si="76"/>
        <v>305597.8563</v>
      </c>
      <c r="BN97" s="20">
        <f t="shared" si="77"/>
        <v>368251.7866</v>
      </c>
      <c r="BO97" s="20">
        <f t="shared" si="78"/>
        <v>576858.689</v>
      </c>
      <c r="BP97" s="20">
        <f t="shared" si="79"/>
        <v>373607.7661</v>
      </c>
      <c r="BQ97" s="20">
        <f t="shared" si="80"/>
        <v>294618.7482</v>
      </c>
      <c r="BR97" s="20">
        <f t="shared" si="81"/>
        <v>119197.042</v>
      </c>
      <c r="BS97" s="20">
        <f t="shared" si="82"/>
        <v>297057.8186</v>
      </c>
      <c r="BT97" s="20">
        <f t="shared" si="83"/>
        <v>570342.3379</v>
      </c>
      <c r="BU97" s="20">
        <f t="shared" si="84"/>
        <v>394520.9457</v>
      </c>
      <c r="BV97" s="20">
        <f t="shared" si="85"/>
        <v>319573.5179</v>
      </c>
      <c r="BW97" s="20">
        <f t="shared" si="86"/>
        <v>411515.7897</v>
      </c>
      <c r="BX97" s="20">
        <f t="shared" si="87"/>
        <v>782057.1343</v>
      </c>
      <c r="BY97" s="20">
        <f t="shared" si="88"/>
        <v>293420.9526</v>
      </c>
      <c r="BZ97" s="20">
        <f t="shared" si="89"/>
        <v>440610.9874</v>
      </c>
      <c r="CA97" s="20">
        <f t="shared" si="90"/>
        <v>447303.0412</v>
      </c>
      <c r="CB97" s="20">
        <f t="shared" si="91"/>
        <v>322099.2468</v>
      </c>
      <c r="CC97" s="20">
        <f t="shared" si="92"/>
        <v>132164.8874</v>
      </c>
      <c r="CD97" s="20">
        <f t="shared" si="93"/>
        <v>81721.45287</v>
      </c>
      <c r="CE97" s="20">
        <f t="shared" si="94"/>
        <v>275629.9404</v>
      </c>
      <c r="CF97" s="20">
        <f t="shared" si="95"/>
        <v>305659.6745</v>
      </c>
      <c r="CG97" s="20">
        <f t="shared" si="96"/>
        <v>390245.5942</v>
      </c>
      <c r="CH97" s="20">
        <f t="shared" si="97"/>
        <v>337893.0209</v>
      </c>
      <c r="CI97" s="20">
        <f t="shared" si="98"/>
        <v>162020.1357</v>
      </c>
      <c r="CJ97" s="20">
        <f t="shared" si="99"/>
        <v>396036.111</v>
      </c>
      <c r="CK97" s="20">
        <f t="shared" si="100"/>
        <v>116911.1542</v>
      </c>
      <c r="CL97" s="20">
        <f t="shared" si="101"/>
        <v>300066.1265</v>
      </c>
      <c r="CM97" s="20">
        <f t="shared" si="102"/>
        <v>504409.3764</v>
      </c>
      <c r="CN97" s="20">
        <f t="shared" si="103"/>
        <v>878085.8695</v>
      </c>
      <c r="CO97" s="20">
        <f t="shared" si="104"/>
        <v>1270093.547</v>
      </c>
      <c r="CP97" s="20">
        <f t="shared" si="105"/>
        <v>369709.2003</v>
      </c>
      <c r="CQ97" s="20">
        <f t="shared" si="106"/>
        <v>209003.9533</v>
      </c>
      <c r="CR97" s="20">
        <f t="shared" si="107"/>
        <v>677415.4444</v>
      </c>
      <c r="CS97" s="20">
        <f t="shared" si="108"/>
        <v>897749.2304</v>
      </c>
      <c r="CT97" s="20">
        <f t="shared" si="109"/>
        <v>253544.6952</v>
      </c>
      <c r="CU97" s="20">
        <f t="shared" si="110"/>
        <v>275495.436</v>
      </c>
      <c r="CV97" s="20">
        <f t="shared" si="111"/>
        <v>309332.5533</v>
      </c>
      <c r="CW97" s="20">
        <f t="shared" si="112"/>
        <v>382740.1514</v>
      </c>
      <c r="CX97" s="20">
        <f t="shared" si="113"/>
        <v>404257.3688</v>
      </c>
      <c r="CY97" s="20">
        <f t="shared" si="114"/>
        <v>943535.7204</v>
      </c>
      <c r="CZ97" s="20">
        <f t="shared" si="115"/>
        <v>595975.6527</v>
      </c>
      <c r="DA97" s="20">
        <f t="shared" si="116"/>
        <v>328531.3939</v>
      </c>
      <c r="DB97" s="20">
        <f t="shared" si="117"/>
        <v>261674.0205</v>
      </c>
      <c r="DC97" s="20">
        <f t="shared" si="118"/>
        <v>966528.4525</v>
      </c>
      <c r="DD97" s="20">
        <f t="shared" si="119"/>
        <v>157537.5327</v>
      </c>
      <c r="DE97" s="20">
        <f t="shared" si="120"/>
        <v>361749.3338</v>
      </c>
      <c r="DF97" s="20">
        <f t="shared" si="121"/>
        <v>101268.3357</v>
      </c>
      <c r="DG97" s="20">
        <f t="shared" si="122"/>
        <v>481560.0565</v>
      </c>
      <c r="DH97" s="20">
        <f t="shared" si="123"/>
        <v>742469.342</v>
      </c>
      <c r="DI97" s="20">
        <f t="shared" si="124"/>
        <v>256493.0483</v>
      </c>
      <c r="DJ97" s="20">
        <f t="shared" si="125"/>
        <v>334865.5373</v>
      </c>
      <c r="DK97" s="20">
        <f t="shared" si="126"/>
        <v>260608.1358</v>
      </c>
      <c r="DL97" s="20">
        <f t="shared" si="127"/>
        <v>369784.4333</v>
      </c>
      <c r="DM97" s="20">
        <f t="shared" si="128"/>
        <v>314018.3614</v>
      </c>
      <c r="DN97" s="20">
        <f t="shared" si="129"/>
        <v>774801.6443</v>
      </c>
      <c r="DO97" s="20">
        <f t="shared" si="130"/>
        <v>367645.5717</v>
      </c>
      <c r="DP97" s="20">
        <f t="shared" si="131"/>
        <v>435845.3711</v>
      </c>
      <c r="DQ97" s="20">
        <f t="shared" si="132"/>
        <v>583215.1791</v>
      </c>
      <c r="DR97" s="20">
        <f t="shared" si="133"/>
        <v>108347.0058</v>
      </c>
      <c r="DS97" s="20">
        <f t="shared" si="134"/>
        <v>196847.6717</v>
      </c>
      <c r="DT97" s="20">
        <f t="shared" si="135"/>
        <v>446842.2423</v>
      </c>
      <c r="DU97" s="20">
        <f t="shared" si="136"/>
        <v>394363.5929</v>
      </c>
      <c r="DV97" s="20">
        <f t="shared" si="137"/>
        <v>241669.1651</v>
      </c>
      <c r="DW97" s="20">
        <f t="shared" si="138"/>
        <v>325074.5132</v>
      </c>
      <c r="DX97" s="20">
        <f t="shared" si="139"/>
        <v>756729.7278</v>
      </c>
      <c r="DY97" s="20">
        <f t="shared" si="140"/>
        <v>695120.3469</v>
      </c>
      <c r="DZ97" s="20">
        <f t="shared" si="141"/>
        <v>502146.7408</v>
      </c>
      <c r="EA97" s="20">
        <f t="shared" si="142"/>
        <v>459379.9491</v>
      </c>
      <c r="EB97" s="20">
        <f t="shared" si="143"/>
        <v>387579.68</v>
      </c>
      <c r="EC97" s="20">
        <f t="shared" si="144"/>
        <v>281630.7285</v>
      </c>
      <c r="ED97" s="20">
        <f t="shared" si="145"/>
        <v>1942284.853</v>
      </c>
      <c r="EE97" s="20">
        <f t="shared" si="146"/>
        <v>240913.892</v>
      </c>
      <c r="EF97" s="20">
        <f t="shared" si="147"/>
        <v>108489.4003</v>
      </c>
      <c r="EG97" s="20">
        <f t="shared" si="148"/>
        <v>746425.8177</v>
      </c>
      <c r="EH97" s="20">
        <f t="shared" si="149"/>
        <v>551760.9696</v>
      </c>
      <c r="EI97" s="20">
        <f t="shared" si="150"/>
        <v>234987.4104</v>
      </c>
      <c r="EJ97" s="20">
        <f t="shared" si="151"/>
        <v>667192.3788</v>
      </c>
      <c r="EK97" s="20">
        <f t="shared" si="152"/>
        <v>84311.07946</v>
      </c>
      <c r="EL97" s="20">
        <f t="shared" si="153"/>
        <v>246527.089</v>
      </c>
      <c r="EM97" s="20">
        <f t="shared" si="154"/>
        <v>249510.5653</v>
      </c>
      <c r="EN97" s="20">
        <f t="shared" si="155"/>
        <v>435013.2125</v>
      </c>
      <c r="EO97" s="20">
        <f t="shared" si="156"/>
        <v>126771.6001</v>
      </c>
      <c r="EP97" s="20">
        <f t="shared" si="157"/>
        <v>528387.8571</v>
      </c>
      <c r="EQ97" s="20">
        <f t="shared" si="158"/>
        <v>374873.3966</v>
      </c>
      <c r="ER97" s="20">
        <f t="shared" si="159"/>
        <v>155974.9868</v>
      </c>
      <c r="ES97" s="20">
        <f t="shared" si="160"/>
        <v>336700.1773</v>
      </c>
      <c r="ET97" s="20">
        <f t="shared" si="161"/>
        <v>802877.2602</v>
      </c>
      <c r="EU97" s="20">
        <f t="shared" si="162"/>
        <v>108015.4453</v>
      </c>
      <c r="EV97" s="20">
        <f t="shared" si="163"/>
        <v>242515.8148</v>
      </c>
      <c r="EW97" s="20">
        <f t="shared" si="164"/>
        <v>1217162.368</v>
      </c>
      <c r="EX97" s="20">
        <f t="shared" si="165"/>
        <v>514861.9966</v>
      </c>
      <c r="EY97" s="20">
        <f t="shared" si="166"/>
        <v>52525.98145</v>
      </c>
      <c r="EZ97" s="20">
        <f t="shared" si="167"/>
        <v>324507.5175</v>
      </c>
      <c r="FA97" s="20">
        <f t="shared" si="168"/>
        <v>470153.5337</v>
      </c>
      <c r="FB97" s="20">
        <f t="shared" si="169"/>
        <v>219083.1479</v>
      </c>
      <c r="FC97" s="20">
        <f t="shared" si="170"/>
        <v>398059.8001</v>
      </c>
      <c r="FD97" s="20">
        <f t="shared" si="171"/>
        <v>367493.1967</v>
      </c>
      <c r="FE97" s="20">
        <f t="shared" si="172"/>
        <v>524982.5073</v>
      </c>
      <c r="FF97" s="20">
        <f t="shared" si="173"/>
        <v>508399.9302</v>
      </c>
      <c r="FG97" s="20">
        <f t="shared" si="174"/>
        <v>460656.6551</v>
      </c>
      <c r="FH97" s="20">
        <f t="shared" si="175"/>
        <v>385597.8948</v>
      </c>
      <c r="FI97" s="20">
        <f t="shared" si="176"/>
        <v>429630.1756</v>
      </c>
      <c r="FJ97" s="20">
        <f t="shared" si="177"/>
        <v>194502.9768</v>
      </c>
      <c r="FK97" s="20">
        <f t="shared" si="178"/>
        <v>522508.6482</v>
      </c>
      <c r="FL97" s="20">
        <f t="shared" si="179"/>
        <v>148921.7556</v>
      </c>
      <c r="FM97" s="20">
        <f t="shared" si="180"/>
        <v>899445.735</v>
      </c>
      <c r="FN97" s="20">
        <f t="shared" si="181"/>
        <v>225322.7069</v>
      </c>
      <c r="FO97" s="20">
        <f t="shared" si="182"/>
        <v>655113.1065</v>
      </c>
      <c r="FP97" s="20">
        <f t="shared" si="183"/>
        <v>358920.7636</v>
      </c>
      <c r="FQ97" s="20">
        <f t="shared" si="184"/>
        <v>688338.3102</v>
      </c>
      <c r="FR97" s="20">
        <f t="shared" si="185"/>
        <v>329738.4184</v>
      </c>
      <c r="FS97" s="20">
        <f t="shared" si="186"/>
        <v>808615.2228</v>
      </c>
      <c r="FT97" s="20">
        <f t="shared" si="187"/>
        <v>85804.66154</v>
      </c>
      <c r="FU97" s="20">
        <f t="shared" si="188"/>
        <v>599908.6301</v>
      </c>
      <c r="FV97" s="20">
        <f t="shared" si="189"/>
        <v>306206.5288</v>
      </c>
      <c r="FW97" s="20">
        <f t="shared" si="190"/>
        <v>434955.7499</v>
      </c>
      <c r="FX97" s="20">
        <f t="shared" si="191"/>
        <v>217989.1998</v>
      </c>
      <c r="FY97" s="20">
        <f t="shared" si="192"/>
        <v>142546.7482</v>
      </c>
      <c r="FZ97" s="20">
        <f t="shared" si="193"/>
        <v>253486.6123</v>
      </c>
      <c r="GA97" s="20">
        <f t="shared" si="194"/>
        <v>445424.0378</v>
      </c>
      <c r="GB97" s="20">
        <f t="shared" si="195"/>
        <v>142921.2599</v>
      </c>
      <c r="GC97" s="20">
        <f t="shared" si="196"/>
        <v>540219.8026</v>
      </c>
      <c r="GD97" s="20">
        <f t="shared" si="197"/>
        <v>580311.3431</v>
      </c>
      <c r="GE97" s="20">
        <f t="shared" si="198"/>
        <v>391491.054</v>
      </c>
      <c r="GF97" s="20">
        <f t="shared" si="199"/>
        <v>145899.691</v>
      </c>
      <c r="GG97" s="20">
        <f t="shared" si="200"/>
        <v>102112.2228</v>
      </c>
      <c r="GH97" s="20">
        <f t="shared" si="201"/>
        <v>444601.0802</v>
      </c>
      <c r="GI97" s="20">
        <f t="shared" si="202"/>
        <v>501253.3497</v>
      </c>
      <c r="GJ97" s="20">
        <f t="shared" si="203"/>
        <v>452911.4396</v>
      </c>
      <c r="GK97" s="20">
        <f t="shared" si="204"/>
        <v>177059.6567</v>
      </c>
      <c r="GL97" s="20">
        <f t="shared" si="205"/>
        <v>939229.8862</v>
      </c>
      <c r="GM97" s="20">
        <f t="shared" si="206"/>
        <v>371372.9317</v>
      </c>
      <c r="GN97" s="20">
        <f t="shared" si="207"/>
        <v>796008.5909</v>
      </c>
      <c r="GO97" s="20">
        <f t="shared" si="208"/>
        <v>623454.457</v>
      </c>
      <c r="GP97" s="20">
        <f t="shared" si="209"/>
        <v>219531.3285</v>
      </c>
      <c r="GQ97" s="20">
        <f t="shared" si="210"/>
        <v>436780.5557</v>
      </c>
      <c r="GR97" s="20">
        <f t="shared" si="211"/>
        <v>668500.4619</v>
      </c>
      <c r="GS97" s="20">
        <f t="shared" si="212"/>
        <v>482368.5084</v>
      </c>
      <c r="GU97" s="20">
        <f t="shared" ref="GU97:OL97" si="227">B97/POWER(1+$B$31,17)</f>
        <v>192647.8199</v>
      </c>
      <c r="GV97" s="20">
        <f t="shared" si="227"/>
        <v>158844.0801</v>
      </c>
      <c r="GW97" s="20">
        <f t="shared" si="227"/>
        <v>86725.89512</v>
      </c>
      <c r="GX97" s="20">
        <f t="shared" si="227"/>
        <v>47651.84396</v>
      </c>
      <c r="GY97" s="20">
        <f t="shared" si="227"/>
        <v>216537.107</v>
      </c>
      <c r="GZ97" s="20">
        <f t="shared" si="227"/>
        <v>226682.1557</v>
      </c>
      <c r="HA97" s="20">
        <f t="shared" si="227"/>
        <v>347948.1047</v>
      </c>
      <c r="HB97" s="20">
        <f t="shared" si="227"/>
        <v>233157.1136</v>
      </c>
      <c r="HC97" s="20">
        <f t="shared" si="227"/>
        <v>223545.6739</v>
      </c>
      <c r="HD97" s="20">
        <f t="shared" si="227"/>
        <v>112141.125</v>
      </c>
      <c r="HE97" s="20">
        <f t="shared" si="227"/>
        <v>623698.5931</v>
      </c>
      <c r="HF97" s="20">
        <f t="shared" si="227"/>
        <v>101044.2581</v>
      </c>
      <c r="HG97" s="20">
        <f t="shared" si="227"/>
        <v>188005.7975</v>
      </c>
      <c r="HH97" s="20">
        <f t="shared" si="227"/>
        <v>62712.21052</v>
      </c>
      <c r="HI97" s="20">
        <f t="shared" si="227"/>
        <v>192318.8011</v>
      </c>
      <c r="HJ97" s="20">
        <f t="shared" si="227"/>
        <v>316853.7541</v>
      </c>
      <c r="HK97" s="20">
        <f t="shared" si="227"/>
        <v>217836.5017</v>
      </c>
      <c r="HL97" s="20">
        <f t="shared" si="227"/>
        <v>146091.1912</v>
      </c>
      <c r="HM97" s="20">
        <f t="shared" si="227"/>
        <v>600642.0978</v>
      </c>
      <c r="HN97" s="20">
        <f t="shared" si="227"/>
        <v>517472.6027</v>
      </c>
      <c r="HO97" s="20">
        <f t="shared" si="227"/>
        <v>363312.1724</v>
      </c>
      <c r="HP97" s="20">
        <f t="shared" si="227"/>
        <v>127302.254</v>
      </c>
      <c r="HQ97" s="20">
        <f t="shared" si="227"/>
        <v>322243.6334</v>
      </c>
      <c r="HR97" s="20">
        <f t="shared" si="227"/>
        <v>281122.4141</v>
      </c>
      <c r="HS97" s="20">
        <f t="shared" si="227"/>
        <v>94650.74555</v>
      </c>
      <c r="HT97" s="20">
        <f t="shared" si="227"/>
        <v>292845.2583</v>
      </c>
      <c r="HU97" s="20">
        <f t="shared" si="227"/>
        <v>100970.3739</v>
      </c>
      <c r="HV97" s="20">
        <f t="shared" si="227"/>
        <v>330125.3036</v>
      </c>
      <c r="HW97" s="20">
        <f t="shared" si="227"/>
        <v>215808.1617</v>
      </c>
      <c r="HX97" s="20">
        <f t="shared" si="227"/>
        <v>99601.5353</v>
      </c>
      <c r="HY97" s="20">
        <f t="shared" si="227"/>
        <v>529119.5712</v>
      </c>
      <c r="HZ97" s="20">
        <f t="shared" si="227"/>
        <v>393303.8672</v>
      </c>
      <c r="IA97" s="20">
        <f t="shared" si="227"/>
        <v>152521.2515</v>
      </c>
      <c r="IB97" s="20">
        <f t="shared" si="227"/>
        <v>163904.6077</v>
      </c>
      <c r="IC97" s="20">
        <f t="shared" si="227"/>
        <v>234473.1446</v>
      </c>
      <c r="ID97" s="20">
        <f t="shared" si="227"/>
        <v>558316.03</v>
      </c>
      <c r="IE97" s="20">
        <f t="shared" si="227"/>
        <v>403146.5061</v>
      </c>
      <c r="IF97" s="20">
        <f t="shared" si="227"/>
        <v>149740.7908</v>
      </c>
      <c r="IG97" s="20">
        <f t="shared" si="227"/>
        <v>62070.82348</v>
      </c>
      <c r="IH97" s="20">
        <f t="shared" si="227"/>
        <v>251536.0361</v>
      </c>
      <c r="II97" s="20">
        <f t="shared" si="227"/>
        <v>246423.4702</v>
      </c>
      <c r="IJ97" s="20">
        <f t="shared" si="227"/>
        <v>93421.70004</v>
      </c>
      <c r="IK97" s="20">
        <f t="shared" si="227"/>
        <v>87351.53049</v>
      </c>
      <c r="IL97" s="20">
        <f t="shared" si="227"/>
        <v>358052.6232</v>
      </c>
      <c r="IM97" s="20">
        <f t="shared" si="227"/>
        <v>188566.4667</v>
      </c>
      <c r="IN97" s="20">
        <f t="shared" si="227"/>
        <v>151169.2561</v>
      </c>
      <c r="IO97" s="20">
        <f t="shared" si="227"/>
        <v>292651.1736</v>
      </c>
      <c r="IP97" s="20">
        <f t="shared" si="227"/>
        <v>492977.4644</v>
      </c>
      <c r="IQ97" s="20">
        <f t="shared" si="227"/>
        <v>109459.9663</v>
      </c>
      <c r="IR97" s="20">
        <f t="shared" si="227"/>
        <v>271353.4826</v>
      </c>
      <c r="IS97" s="20">
        <f t="shared" si="227"/>
        <v>168103.573</v>
      </c>
      <c r="IT97" s="20">
        <f t="shared" si="227"/>
        <v>237655.5415</v>
      </c>
      <c r="IU97" s="20">
        <f t="shared" si="227"/>
        <v>328579.2088</v>
      </c>
      <c r="IV97" s="20">
        <f t="shared" si="227"/>
        <v>97540.16099</v>
      </c>
      <c r="IW97" s="20">
        <f t="shared" si="227"/>
        <v>388783.1105</v>
      </c>
      <c r="IX97" s="20">
        <f t="shared" si="227"/>
        <v>298156.8481</v>
      </c>
      <c r="IY97" s="20">
        <f t="shared" si="227"/>
        <v>220693.1116</v>
      </c>
      <c r="IZ97" s="20">
        <f t="shared" si="227"/>
        <v>47610.18009</v>
      </c>
      <c r="JA97" s="20">
        <f t="shared" si="227"/>
        <v>119537.6039</v>
      </c>
      <c r="JB97" s="20">
        <f t="shared" si="227"/>
        <v>146053.4911</v>
      </c>
      <c r="JC97" s="20">
        <f t="shared" si="227"/>
        <v>156809.5875</v>
      </c>
      <c r="JD97" s="20">
        <f t="shared" si="227"/>
        <v>397824.1992</v>
      </c>
      <c r="JE97" s="20">
        <f t="shared" si="227"/>
        <v>177651.0948</v>
      </c>
      <c r="JF97" s="20">
        <f t="shared" si="227"/>
        <v>184891.7289</v>
      </c>
      <c r="JG97" s="20">
        <f t="shared" si="227"/>
        <v>222798.3871</v>
      </c>
      <c r="JH97" s="20">
        <f t="shared" si="227"/>
        <v>349008.9938</v>
      </c>
      <c r="JI97" s="20">
        <f t="shared" si="227"/>
        <v>226038.8428</v>
      </c>
      <c r="JJ97" s="20">
        <f t="shared" si="227"/>
        <v>178249.1879</v>
      </c>
      <c r="JK97" s="20">
        <f t="shared" si="227"/>
        <v>72116.17072</v>
      </c>
      <c r="JL97" s="20">
        <f t="shared" si="227"/>
        <v>179724.8656</v>
      </c>
      <c r="JM97" s="20">
        <f t="shared" si="227"/>
        <v>345066.4942</v>
      </c>
      <c r="JN97" s="20">
        <f t="shared" si="227"/>
        <v>238691.6604</v>
      </c>
      <c r="JO97" s="20">
        <f t="shared" si="227"/>
        <v>193347.234</v>
      </c>
      <c r="JP97" s="20">
        <f t="shared" si="227"/>
        <v>248973.8205</v>
      </c>
      <c r="JQ97" s="20">
        <f t="shared" si="227"/>
        <v>473157.4279</v>
      </c>
      <c r="JR97" s="20">
        <f t="shared" si="227"/>
        <v>177524.5019</v>
      </c>
      <c r="JS97" s="20">
        <f t="shared" si="227"/>
        <v>266576.8936</v>
      </c>
      <c r="JT97" s="20">
        <f t="shared" si="227"/>
        <v>270625.6962</v>
      </c>
      <c r="JU97" s="20">
        <f t="shared" si="227"/>
        <v>194875.3415</v>
      </c>
      <c r="JV97" s="20">
        <f t="shared" si="227"/>
        <v>79961.93044</v>
      </c>
      <c r="JW97" s="20">
        <f t="shared" si="227"/>
        <v>49442.82297</v>
      </c>
      <c r="JX97" s="20">
        <f t="shared" si="227"/>
        <v>166760.6469</v>
      </c>
      <c r="JY97" s="20">
        <f t="shared" si="227"/>
        <v>184929.1299</v>
      </c>
      <c r="JZ97" s="20">
        <f t="shared" si="227"/>
        <v>236105.0024</v>
      </c>
      <c r="KA97" s="20">
        <f t="shared" si="227"/>
        <v>204430.8346</v>
      </c>
      <c r="KB97" s="20">
        <f t="shared" si="227"/>
        <v>98024.84666</v>
      </c>
      <c r="KC97" s="20">
        <f t="shared" si="227"/>
        <v>239608.3603</v>
      </c>
      <c r="KD97" s="20">
        <f t="shared" si="227"/>
        <v>70733.17097</v>
      </c>
      <c r="KE97" s="20">
        <f t="shared" si="227"/>
        <v>181544.9414</v>
      </c>
      <c r="KF97" s="20">
        <f t="shared" si="227"/>
        <v>305175.9681</v>
      </c>
      <c r="KG97" s="20">
        <f t="shared" si="227"/>
        <v>531256.3919</v>
      </c>
      <c r="KH97" s="20">
        <f t="shared" si="227"/>
        <v>768427.4837</v>
      </c>
      <c r="KI97" s="20">
        <f t="shared" si="227"/>
        <v>223680.1464</v>
      </c>
      <c r="KJ97" s="20">
        <f t="shared" si="227"/>
        <v>126450.829</v>
      </c>
      <c r="KK97" s="20">
        <f t="shared" si="227"/>
        <v>409847.4845</v>
      </c>
      <c r="KL97" s="20">
        <f t="shared" si="227"/>
        <v>543153.0487</v>
      </c>
      <c r="KM97" s="20">
        <f t="shared" si="227"/>
        <v>153398.7104</v>
      </c>
      <c r="KN97" s="20">
        <f t="shared" si="227"/>
        <v>166679.2695</v>
      </c>
      <c r="KO97" s="20">
        <f t="shared" si="227"/>
        <v>187151.282</v>
      </c>
      <c r="KP97" s="20">
        <f t="shared" si="227"/>
        <v>231564.0861</v>
      </c>
      <c r="KQ97" s="20">
        <f t="shared" si="227"/>
        <v>244582.3565</v>
      </c>
      <c r="KR97" s="20">
        <f t="shared" si="227"/>
        <v>570854.6281</v>
      </c>
      <c r="KS97" s="20">
        <f t="shared" si="227"/>
        <v>360575.0712</v>
      </c>
      <c r="KT97" s="20">
        <f t="shared" si="227"/>
        <v>198766.8963</v>
      </c>
      <c r="KU97" s="20">
        <f t="shared" si="227"/>
        <v>158317.0858</v>
      </c>
      <c r="KV97" s="20">
        <f t="shared" si="227"/>
        <v>584765.6091</v>
      </c>
      <c r="KW97" s="20">
        <f t="shared" si="227"/>
        <v>95312.7981</v>
      </c>
      <c r="KX97" s="20">
        <f t="shared" si="227"/>
        <v>218864.2962</v>
      </c>
      <c r="KY97" s="20">
        <f t="shared" si="227"/>
        <v>61269.00857</v>
      </c>
      <c r="KZ97" s="20">
        <f t="shared" si="227"/>
        <v>291351.7538</v>
      </c>
      <c r="LA97" s="20">
        <f t="shared" si="227"/>
        <v>449206.1625</v>
      </c>
      <c r="LB97" s="20">
        <f t="shared" si="227"/>
        <v>155182.5125</v>
      </c>
      <c r="LC97" s="20">
        <f t="shared" si="227"/>
        <v>202599.1572</v>
      </c>
      <c r="LD97" s="20">
        <f t="shared" si="227"/>
        <v>157672.2081</v>
      </c>
      <c r="LE97" s="20">
        <f t="shared" si="227"/>
        <v>223725.6636</v>
      </c>
      <c r="LF97" s="20">
        <f t="shared" si="227"/>
        <v>189986.273</v>
      </c>
      <c r="LG97" s="20">
        <f t="shared" si="227"/>
        <v>468767.7371</v>
      </c>
      <c r="LH97" s="20">
        <f t="shared" si="227"/>
        <v>222431.6171</v>
      </c>
      <c r="LI97" s="20">
        <f t="shared" si="227"/>
        <v>263693.6174</v>
      </c>
      <c r="LJ97" s="20">
        <f t="shared" si="227"/>
        <v>352854.7748</v>
      </c>
      <c r="LK97" s="20">
        <f t="shared" si="227"/>
        <v>65551.72038</v>
      </c>
      <c r="LL97" s="20">
        <f t="shared" si="227"/>
        <v>119096.0787</v>
      </c>
      <c r="LM97" s="20">
        <f t="shared" si="227"/>
        <v>270346.9053</v>
      </c>
      <c r="LN97" s="20">
        <f t="shared" si="227"/>
        <v>238596.4593</v>
      </c>
      <c r="LO97" s="20">
        <f t="shared" si="227"/>
        <v>146213.8193</v>
      </c>
      <c r="LP97" s="20">
        <f t="shared" si="227"/>
        <v>196675.4266</v>
      </c>
      <c r="LQ97" s="20">
        <f t="shared" si="227"/>
        <v>457833.9304</v>
      </c>
      <c r="LR97" s="20">
        <f t="shared" si="227"/>
        <v>420559.2417</v>
      </c>
      <c r="LS97" s="20">
        <f t="shared" si="227"/>
        <v>303807.0364</v>
      </c>
      <c r="LT97" s="20">
        <f t="shared" si="227"/>
        <v>277932.4241</v>
      </c>
      <c r="LU97" s="20">
        <f t="shared" si="227"/>
        <v>234492.0805</v>
      </c>
      <c r="LV97" s="20">
        <f t="shared" si="227"/>
        <v>170391.2224</v>
      </c>
      <c r="LW97" s="20">
        <f t="shared" si="227"/>
        <v>1175114.278</v>
      </c>
      <c r="LX97" s="20">
        <f t="shared" si="227"/>
        <v>145756.8667</v>
      </c>
      <c r="LY97" s="20">
        <f t="shared" si="227"/>
        <v>65637.87138</v>
      </c>
      <c r="LZ97" s="20">
        <f t="shared" si="227"/>
        <v>451599.8953</v>
      </c>
      <c r="MA97" s="20">
        <f t="shared" si="227"/>
        <v>333824.4608</v>
      </c>
      <c r="MB97" s="20">
        <f t="shared" si="227"/>
        <v>142171.2479</v>
      </c>
      <c r="MC97" s="20">
        <f t="shared" si="227"/>
        <v>403662.3617</v>
      </c>
      <c r="MD97" s="20">
        <f t="shared" si="227"/>
        <v>51009.58964</v>
      </c>
      <c r="ME97" s="20">
        <f t="shared" si="227"/>
        <v>149152.9432</v>
      </c>
      <c r="MF97" s="20">
        <f t="shared" si="227"/>
        <v>150957.9954</v>
      </c>
      <c r="MG97" s="20">
        <f t="shared" si="227"/>
        <v>263190.1477</v>
      </c>
      <c r="MH97" s="20">
        <f t="shared" si="227"/>
        <v>76698.9029</v>
      </c>
      <c r="MI97" s="20">
        <f t="shared" si="227"/>
        <v>319683.3433</v>
      </c>
      <c r="MJ97" s="20">
        <f t="shared" si="227"/>
        <v>226804.5701</v>
      </c>
      <c r="MK97" s="20">
        <f t="shared" si="227"/>
        <v>94367.43215</v>
      </c>
      <c r="ML97" s="20">
        <f t="shared" si="227"/>
        <v>203709.1446</v>
      </c>
      <c r="MM97" s="20">
        <f t="shared" si="227"/>
        <v>485753.9464</v>
      </c>
      <c r="MN97" s="20">
        <f t="shared" si="227"/>
        <v>65351.12084</v>
      </c>
      <c r="MO97" s="20">
        <f t="shared" si="227"/>
        <v>146726.0563</v>
      </c>
      <c r="MP97" s="20">
        <f t="shared" si="227"/>
        <v>736403.25</v>
      </c>
      <c r="MQ97" s="20">
        <f t="shared" si="227"/>
        <v>311499.9753</v>
      </c>
      <c r="MR97" s="20">
        <f t="shared" si="227"/>
        <v>31779.08261</v>
      </c>
      <c r="MS97" s="20">
        <f t="shared" si="227"/>
        <v>196332.3849</v>
      </c>
      <c r="MT97" s="20">
        <f t="shared" si="227"/>
        <v>284450.6199</v>
      </c>
      <c r="MU97" s="20">
        <f t="shared" si="227"/>
        <v>132548.9075</v>
      </c>
      <c r="MV97" s="20">
        <f t="shared" si="227"/>
        <v>240832.7255</v>
      </c>
      <c r="MW97" s="20">
        <f t="shared" si="227"/>
        <v>222339.4277</v>
      </c>
      <c r="MX97" s="20">
        <f t="shared" si="227"/>
        <v>317623.0507</v>
      </c>
      <c r="MY97" s="20">
        <f t="shared" si="227"/>
        <v>307590.3188</v>
      </c>
      <c r="MZ97" s="20">
        <f t="shared" si="227"/>
        <v>278704.8522</v>
      </c>
      <c r="NA97" s="20">
        <f t="shared" si="227"/>
        <v>233293.0678</v>
      </c>
      <c r="NB97" s="20">
        <f t="shared" si="227"/>
        <v>259933.3218</v>
      </c>
      <c r="NC97" s="20">
        <f t="shared" si="227"/>
        <v>117677.4997</v>
      </c>
      <c r="ND97" s="20">
        <f t="shared" si="227"/>
        <v>316126.3253</v>
      </c>
      <c r="NE97" s="20">
        <f t="shared" si="227"/>
        <v>90100.11129</v>
      </c>
      <c r="NF97" s="20">
        <f t="shared" si="227"/>
        <v>544179.4618</v>
      </c>
      <c r="NG97" s="20">
        <f t="shared" si="227"/>
        <v>136323.9433</v>
      </c>
      <c r="NH97" s="20">
        <f t="shared" si="227"/>
        <v>396354.2033</v>
      </c>
      <c r="NI97" s="20">
        <f t="shared" si="227"/>
        <v>217152.9647</v>
      </c>
      <c r="NJ97" s="20">
        <f t="shared" si="227"/>
        <v>416455.998</v>
      </c>
      <c r="NK97" s="20">
        <f t="shared" si="227"/>
        <v>199497.166</v>
      </c>
      <c r="NL97" s="20">
        <f t="shared" si="227"/>
        <v>489225.5081</v>
      </c>
      <c r="NM97" s="20">
        <f t="shared" si="227"/>
        <v>51913.23136</v>
      </c>
      <c r="NN97" s="20">
        <f t="shared" si="227"/>
        <v>362954.5872</v>
      </c>
      <c r="NO97" s="20">
        <f t="shared" si="227"/>
        <v>185259.9857</v>
      </c>
      <c r="NP97" s="20">
        <f t="shared" si="227"/>
        <v>263155.3819</v>
      </c>
      <c r="NQ97" s="20">
        <f t="shared" si="227"/>
        <v>131887.0509</v>
      </c>
      <c r="NR97" s="20">
        <f t="shared" si="227"/>
        <v>86243.12695</v>
      </c>
      <c r="NS97" s="20">
        <f t="shared" si="227"/>
        <v>153363.5692</v>
      </c>
      <c r="NT97" s="20">
        <f t="shared" si="227"/>
        <v>269488.8682</v>
      </c>
      <c r="NU97" s="20">
        <f t="shared" si="227"/>
        <v>86469.71273</v>
      </c>
      <c r="NV97" s="20">
        <f t="shared" si="227"/>
        <v>326841.8649</v>
      </c>
      <c r="NW97" s="20">
        <f t="shared" si="227"/>
        <v>351097.9063</v>
      </c>
      <c r="NX97" s="20">
        <f t="shared" si="227"/>
        <v>236858.5261</v>
      </c>
      <c r="NY97" s="20">
        <f t="shared" si="227"/>
        <v>88271.71252</v>
      </c>
      <c r="NZ97" s="20">
        <f t="shared" si="227"/>
        <v>61779.5741</v>
      </c>
      <c r="OA97" s="20">
        <f t="shared" si="227"/>
        <v>268990.9654</v>
      </c>
      <c r="OB97" s="20">
        <f t="shared" si="227"/>
        <v>303266.5201</v>
      </c>
      <c r="OC97" s="20">
        <f t="shared" si="227"/>
        <v>274018.8695</v>
      </c>
      <c r="OD97" s="20">
        <f t="shared" si="227"/>
        <v>107124.0042</v>
      </c>
      <c r="OE97" s="20">
        <f t="shared" si="227"/>
        <v>568249.5276</v>
      </c>
      <c r="OF97" s="20">
        <f t="shared" si="227"/>
        <v>224686.7312</v>
      </c>
      <c r="OG97" s="20">
        <f t="shared" si="227"/>
        <v>481598.2885</v>
      </c>
      <c r="OH97" s="20">
        <f t="shared" si="227"/>
        <v>377200.1997</v>
      </c>
      <c r="OI97" s="20">
        <f t="shared" si="227"/>
        <v>132820.0641</v>
      </c>
      <c r="OJ97" s="20">
        <f t="shared" si="227"/>
        <v>264259.4194</v>
      </c>
      <c r="OK97" s="20">
        <f t="shared" si="227"/>
        <v>404453.7735</v>
      </c>
      <c r="OL97" s="20">
        <f t="shared" si="227"/>
        <v>291840.8806</v>
      </c>
    </row>
    <row r="98" ht="15.75" customHeight="1">
      <c r="A98" s="10">
        <v>2043.0</v>
      </c>
      <c r="B98" s="20">
        <f t="shared" si="13"/>
        <v>479487.6813</v>
      </c>
      <c r="C98" s="20">
        <f t="shared" si="14"/>
        <v>365497.4634</v>
      </c>
      <c r="D98" s="20">
        <f t="shared" si="15"/>
        <v>186589.6992</v>
      </c>
      <c r="E98" s="20">
        <f t="shared" si="16"/>
        <v>111236.1849</v>
      </c>
      <c r="F98" s="20">
        <f t="shared" si="17"/>
        <v>231995.915</v>
      </c>
      <c r="G98" s="20">
        <f t="shared" si="18"/>
        <v>277981.1139</v>
      </c>
      <c r="H98" s="20">
        <f t="shared" si="19"/>
        <v>447551.2308</v>
      </c>
      <c r="I98" s="20">
        <f t="shared" si="20"/>
        <v>415126.4004</v>
      </c>
      <c r="J98" s="20">
        <f t="shared" si="21"/>
        <v>515625.5699</v>
      </c>
      <c r="K98" s="20">
        <f t="shared" si="22"/>
        <v>150477.2891</v>
      </c>
      <c r="L98" s="20">
        <f t="shared" si="23"/>
        <v>453696.6476</v>
      </c>
      <c r="M98" s="20">
        <f t="shared" si="24"/>
        <v>141359.1752</v>
      </c>
      <c r="N98" s="20">
        <f t="shared" si="25"/>
        <v>464311.6006</v>
      </c>
      <c r="O98" s="20">
        <f t="shared" si="26"/>
        <v>162055.6921</v>
      </c>
      <c r="P98" s="20">
        <f t="shared" si="27"/>
        <v>414996.1805</v>
      </c>
      <c r="Q98" s="20">
        <f t="shared" si="28"/>
        <v>296938.289</v>
      </c>
      <c r="R98" s="20">
        <f t="shared" si="29"/>
        <v>264711.6232</v>
      </c>
      <c r="S98" s="20">
        <f t="shared" si="30"/>
        <v>297569.7564</v>
      </c>
      <c r="T98" s="20">
        <f t="shared" si="31"/>
        <v>1003097.55</v>
      </c>
      <c r="U98" s="20">
        <f t="shared" si="32"/>
        <v>897371.7669</v>
      </c>
      <c r="V98" s="20">
        <f t="shared" si="33"/>
        <v>612016.7564</v>
      </c>
      <c r="W98" s="20">
        <f t="shared" si="34"/>
        <v>224507.3352</v>
      </c>
      <c r="X98" s="20">
        <f t="shared" si="35"/>
        <v>355424.0831</v>
      </c>
      <c r="Y98" s="20">
        <f t="shared" si="36"/>
        <v>363055.8692</v>
      </c>
      <c r="Z98" s="20">
        <f t="shared" si="37"/>
        <v>88936.05961</v>
      </c>
      <c r="AA98" s="20">
        <f t="shared" si="38"/>
        <v>579645.7069</v>
      </c>
      <c r="AB98" s="20">
        <f t="shared" si="39"/>
        <v>162521.1449</v>
      </c>
      <c r="AC98" s="20">
        <f t="shared" si="40"/>
        <v>642255.4042</v>
      </c>
      <c r="AD98" s="20">
        <f t="shared" si="41"/>
        <v>332912.9833</v>
      </c>
      <c r="AE98" s="20">
        <f t="shared" si="42"/>
        <v>230912.8037</v>
      </c>
      <c r="AF98" s="20">
        <f t="shared" si="43"/>
        <v>1313767.631</v>
      </c>
      <c r="AG98" s="20">
        <f t="shared" si="44"/>
        <v>490296.076</v>
      </c>
      <c r="AH98" s="20">
        <f t="shared" si="45"/>
        <v>172349.3074</v>
      </c>
      <c r="AI98" s="20">
        <f t="shared" si="46"/>
        <v>211655.0109</v>
      </c>
      <c r="AJ98" s="20">
        <f t="shared" si="47"/>
        <v>483087.4692</v>
      </c>
      <c r="AK98" s="20">
        <f t="shared" si="48"/>
        <v>1064326.29</v>
      </c>
      <c r="AL98" s="20">
        <f t="shared" si="49"/>
        <v>537931.6737</v>
      </c>
      <c r="AM98" s="20">
        <f t="shared" si="50"/>
        <v>69590.0545</v>
      </c>
      <c r="AN98" s="20">
        <f t="shared" si="51"/>
        <v>140598.7338</v>
      </c>
      <c r="AO98" s="20">
        <f t="shared" si="52"/>
        <v>519140.1586</v>
      </c>
      <c r="AP98" s="20">
        <f t="shared" si="53"/>
        <v>678609.9398</v>
      </c>
      <c r="AQ98" s="20">
        <f t="shared" si="54"/>
        <v>151421.7772</v>
      </c>
      <c r="AR98" s="20">
        <f t="shared" si="55"/>
        <v>103229.324</v>
      </c>
      <c r="AS98" s="20">
        <f t="shared" si="56"/>
        <v>764316.1971</v>
      </c>
      <c r="AT98" s="20">
        <f t="shared" si="57"/>
        <v>384781.0222</v>
      </c>
      <c r="AU98" s="20">
        <f t="shared" si="58"/>
        <v>441823.0026</v>
      </c>
      <c r="AV98" s="20">
        <f t="shared" si="59"/>
        <v>427140.2217</v>
      </c>
      <c r="AW98" s="20">
        <f t="shared" si="60"/>
        <v>929631.8635</v>
      </c>
      <c r="AX98" s="20">
        <f t="shared" si="61"/>
        <v>217736.2395</v>
      </c>
      <c r="AY98" s="20">
        <f t="shared" si="62"/>
        <v>501085.407</v>
      </c>
      <c r="AZ98" s="20">
        <f t="shared" si="63"/>
        <v>525076.2724</v>
      </c>
      <c r="BA98" s="20">
        <f t="shared" si="64"/>
        <v>702118.8385</v>
      </c>
      <c r="BB98" s="20">
        <f t="shared" si="65"/>
        <v>409641.6207</v>
      </c>
      <c r="BC98" s="20">
        <f t="shared" si="66"/>
        <v>77887.37462</v>
      </c>
      <c r="BD98" s="20">
        <f t="shared" si="67"/>
        <v>544838.7547</v>
      </c>
      <c r="BE98" s="20">
        <f t="shared" si="68"/>
        <v>600973.0459</v>
      </c>
      <c r="BF98" s="20">
        <f t="shared" si="69"/>
        <v>283200.6599</v>
      </c>
      <c r="BG98" s="20">
        <f t="shared" si="70"/>
        <v>114410.0624</v>
      </c>
      <c r="BH98" s="20">
        <f t="shared" si="71"/>
        <v>87178.74822</v>
      </c>
      <c r="BI98" s="20">
        <f t="shared" si="72"/>
        <v>251319.3049</v>
      </c>
      <c r="BJ98" s="20">
        <f t="shared" si="73"/>
        <v>371214.3952</v>
      </c>
      <c r="BK98" s="20">
        <f t="shared" si="74"/>
        <v>951693.5912</v>
      </c>
      <c r="BL98" s="20">
        <f t="shared" si="75"/>
        <v>406895.4048</v>
      </c>
      <c r="BM98" s="20">
        <f t="shared" si="76"/>
        <v>130495.6035</v>
      </c>
      <c r="BN98" s="20">
        <f t="shared" si="77"/>
        <v>346029.0254</v>
      </c>
      <c r="BO98" s="20">
        <f t="shared" si="78"/>
        <v>752741.5806</v>
      </c>
      <c r="BP98" s="20">
        <f t="shared" si="79"/>
        <v>355597.7271</v>
      </c>
      <c r="BQ98" s="20">
        <f t="shared" si="80"/>
        <v>334775.4459</v>
      </c>
      <c r="BR98" s="20">
        <f t="shared" si="81"/>
        <v>181589.3464</v>
      </c>
      <c r="BS98" s="20">
        <f t="shared" si="82"/>
        <v>210767.465</v>
      </c>
      <c r="BT98" s="20">
        <f t="shared" si="83"/>
        <v>327286.8975</v>
      </c>
      <c r="BU98" s="20">
        <f t="shared" si="84"/>
        <v>383881.9068</v>
      </c>
      <c r="BV98" s="20">
        <f t="shared" si="85"/>
        <v>306856.6308</v>
      </c>
      <c r="BW98" s="20">
        <f t="shared" si="86"/>
        <v>608479.3148</v>
      </c>
      <c r="BX98" s="20">
        <f t="shared" si="87"/>
        <v>529601.67</v>
      </c>
      <c r="BY98" s="20">
        <f t="shared" si="88"/>
        <v>439254.3643</v>
      </c>
      <c r="BZ98" s="20">
        <f t="shared" si="89"/>
        <v>408994.4888</v>
      </c>
      <c r="CA98" s="20">
        <f t="shared" si="90"/>
        <v>323297.6813</v>
      </c>
      <c r="CB98" s="20">
        <f t="shared" si="91"/>
        <v>237579.9998</v>
      </c>
      <c r="CC98" s="20">
        <f t="shared" si="92"/>
        <v>123813.5787</v>
      </c>
      <c r="CD98" s="20">
        <f t="shared" si="93"/>
        <v>97305.42009</v>
      </c>
      <c r="CE98" s="20">
        <f t="shared" si="94"/>
        <v>311367.3498</v>
      </c>
      <c r="CF98" s="20">
        <f t="shared" si="95"/>
        <v>244235.3309</v>
      </c>
      <c r="CG98" s="20">
        <f t="shared" si="96"/>
        <v>300106.9448</v>
      </c>
      <c r="CH98" s="20">
        <f t="shared" si="97"/>
        <v>564209.2627</v>
      </c>
      <c r="CI98" s="20">
        <f t="shared" si="98"/>
        <v>278520.0631</v>
      </c>
      <c r="CJ98" s="20">
        <f t="shared" si="99"/>
        <v>362644.969</v>
      </c>
      <c r="CK98" s="20">
        <f t="shared" si="100"/>
        <v>31805.69266</v>
      </c>
      <c r="CL98" s="20">
        <f t="shared" si="101"/>
        <v>342286.8244</v>
      </c>
      <c r="CM98" s="20">
        <f t="shared" si="102"/>
        <v>192230.7347</v>
      </c>
      <c r="CN98" s="20">
        <f t="shared" si="103"/>
        <v>746272.1267</v>
      </c>
      <c r="CO98" s="20">
        <f t="shared" si="104"/>
        <v>1445236.851</v>
      </c>
      <c r="CP98" s="20">
        <f t="shared" si="105"/>
        <v>332708.3764</v>
      </c>
      <c r="CQ98" s="20">
        <f t="shared" si="106"/>
        <v>192556.8504</v>
      </c>
      <c r="CR98" s="20">
        <f t="shared" si="107"/>
        <v>955320.9174</v>
      </c>
      <c r="CS98" s="20">
        <f t="shared" si="108"/>
        <v>1203406.361</v>
      </c>
      <c r="CT98" s="20">
        <f t="shared" si="109"/>
        <v>278640.8366</v>
      </c>
      <c r="CU98" s="20">
        <f t="shared" si="110"/>
        <v>319292.9906</v>
      </c>
      <c r="CV98" s="20">
        <f t="shared" si="111"/>
        <v>388283.3329</v>
      </c>
      <c r="CW98" s="20">
        <f t="shared" si="112"/>
        <v>666518.7405</v>
      </c>
      <c r="CX98" s="20">
        <f t="shared" si="113"/>
        <v>259059.4859</v>
      </c>
      <c r="CY98" s="20">
        <f t="shared" si="114"/>
        <v>912475.659</v>
      </c>
      <c r="CZ98" s="20">
        <f t="shared" si="115"/>
        <v>894248.1499</v>
      </c>
      <c r="DA98" s="20">
        <f t="shared" si="116"/>
        <v>528225.1002</v>
      </c>
      <c r="DB98" s="20">
        <f t="shared" si="117"/>
        <v>193473.0359</v>
      </c>
      <c r="DC98" s="20">
        <f t="shared" si="118"/>
        <v>910960.4651</v>
      </c>
      <c r="DD98" s="20">
        <f t="shared" si="119"/>
        <v>190989.1669</v>
      </c>
      <c r="DE98" s="20">
        <f t="shared" si="120"/>
        <v>430079.5549</v>
      </c>
      <c r="DF98" s="20">
        <f t="shared" si="121"/>
        <v>114308.4477</v>
      </c>
      <c r="DG98" s="20">
        <f t="shared" si="122"/>
        <v>362760.9159</v>
      </c>
      <c r="DH98" s="20">
        <f t="shared" si="123"/>
        <v>704964.8577</v>
      </c>
      <c r="DI98" s="20">
        <f t="shared" si="124"/>
        <v>298677.3645</v>
      </c>
      <c r="DJ98" s="20">
        <f t="shared" si="125"/>
        <v>432259.9654</v>
      </c>
      <c r="DK98" s="20">
        <f t="shared" si="126"/>
        <v>374314.266</v>
      </c>
      <c r="DL98" s="20">
        <f t="shared" si="127"/>
        <v>469062.6386</v>
      </c>
      <c r="DM98" s="20">
        <f t="shared" si="128"/>
        <v>413764.0077</v>
      </c>
      <c r="DN98" s="20">
        <f t="shared" si="129"/>
        <v>963626.4526</v>
      </c>
      <c r="DO98" s="20">
        <f t="shared" si="130"/>
        <v>492915.3872</v>
      </c>
      <c r="DP98" s="20">
        <f t="shared" si="131"/>
        <v>496662.6295</v>
      </c>
      <c r="DQ98" s="20">
        <f t="shared" si="132"/>
        <v>771946.0676</v>
      </c>
      <c r="DR98" s="20">
        <f t="shared" si="133"/>
        <v>116202.2451</v>
      </c>
      <c r="DS98" s="20">
        <f t="shared" si="134"/>
        <v>309137.5285</v>
      </c>
      <c r="DT98" s="20">
        <f t="shared" si="135"/>
        <v>353195.3412</v>
      </c>
      <c r="DU98" s="20">
        <f t="shared" si="136"/>
        <v>633403.035</v>
      </c>
      <c r="DV98" s="20">
        <f t="shared" si="137"/>
        <v>259387.076</v>
      </c>
      <c r="DW98" s="20">
        <f t="shared" si="138"/>
        <v>372839.7452</v>
      </c>
      <c r="DX98" s="20">
        <f t="shared" si="139"/>
        <v>617762.6077</v>
      </c>
      <c r="DY98" s="20">
        <f t="shared" si="140"/>
        <v>686279.1608</v>
      </c>
      <c r="DZ98" s="20">
        <f t="shared" si="141"/>
        <v>507613.408</v>
      </c>
      <c r="EA98" s="20">
        <f t="shared" si="142"/>
        <v>348932.2776</v>
      </c>
      <c r="EB98" s="20">
        <f t="shared" si="143"/>
        <v>365296.9202</v>
      </c>
      <c r="EC98" s="20">
        <f t="shared" si="144"/>
        <v>127974.8277</v>
      </c>
      <c r="ED98" s="20">
        <f t="shared" si="145"/>
        <v>2274044.052</v>
      </c>
      <c r="EE98" s="20">
        <f t="shared" si="146"/>
        <v>125343.8696</v>
      </c>
      <c r="EF98" s="20">
        <f t="shared" si="147"/>
        <v>159122.6068</v>
      </c>
      <c r="EG98" s="20">
        <f t="shared" si="148"/>
        <v>675229.377</v>
      </c>
      <c r="EH98" s="20">
        <f t="shared" si="149"/>
        <v>664459.0496</v>
      </c>
      <c r="EI98" s="20">
        <f t="shared" si="150"/>
        <v>227851.794</v>
      </c>
      <c r="EJ98" s="20">
        <f t="shared" si="151"/>
        <v>691018.0334</v>
      </c>
      <c r="EK98" s="20">
        <f t="shared" si="152"/>
        <v>82533.46637</v>
      </c>
      <c r="EL98" s="20">
        <f t="shared" si="153"/>
        <v>291174.9687</v>
      </c>
      <c r="EM98" s="20">
        <f t="shared" si="154"/>
        <v>169503.5329</v>
      </c>
      <c r="EN98" s="20">
        <f t="shared" si="155"/>
        <v>588327.1961</v>
      </c>
      <c r="EO98" s="20">
        <f t="shared" si="156"/>
        <v>229890.295</v>
      </c>
      <c r="EP98" s="20">
        <f t="shared" si="157"/>
        <v>542024.7852</v>
      </c>
      <c r="EQ98" s="20">
        <f t="shared" si="158"/>
        <v>637377.9194</v>
      </c>
      <c r="ER98" s="20">
        <f t="shared" si="159"/>
        <v>262004.741</v>
      </c>
      <c r="ES98" s="20">
        <f t="shared" si="160"/>
        <v>354170.3039</v>
      </c>
      <c r="ET98" s="20">
        <f t="shared" si="161"/>
        <v>987193.4815</v>
      </c>
      <c r="EU98" s="20">
        <f t="shared" si="162"/>
        <v>105324.0363</v>
      </c>
      <c r="EV98" s="20">
        <f t="shared" si="163"/>
        <v>280612.2359</v>
      </c>
      <c r="EW98" s="20">
        <f t="shared" si="164"/>
        <v>1033320.8</v>
      </c>
      <c r="EX98" s="20">
        <f t="shared" si="165"/>
        <v>627081.9328</v>
      </c>
      <c r="EY98" s="20">
        <f t="shared" si="166"/>
        <v>29831.33129</v>
      </c>
      <c r="EZ98" s="20">
        <f t="shared" si="167"/>
        <v>454934.6485</v>
      </c>
      <c r="FA98" s="20">
        <f t="shared" si="168"/>
        <v>721132.6895</v>
      </c>
      <c r="FB98" s="20">
        <f t="shared" si="169"/>
        <v>235238.9681</v>
      </c>
      <c r="FC98" s="20">
        <f t="shared" si="170"/>
        <v>597720.1863</v>
      </c>
      <c r="FD98" s="20">
        <f t="shared" si="171"/>
        <v>447076.532</v>
      </c>
      <c r="FE98" s="20">
        <f t="shared" si="172"/>
        <v>396696.488</v>
      </c>
      <c r="FF98" s="20">
        <f t="shared" si="173"/>
        <v>364808.4639</v>
      </c>
      <c r="FG98" s="20">
        <f t="shared" si="174"/>
        <v>409175.9371</v>
      </c>
      <c r="FH98" s="20">
        <f t="shared" si="175"/>
        <v>303215.5715</v>
      </c>
      <c r="FI98" s="20">
        <f t="shared" si="176"/>
        <v>589406.2175</v>
      </c>
      <c r="FJ98" s="20">
        <f t="shared" si="177"/>
        <v>277716.8129</v>
      </c>
      <c r="FK98" s="20">
        <f t="shared" si="178"/>
        <v>747120.0727</v>
      </c>
      <c r="FL98" s="20">
        <f t="shared" si="179"/>
        <v>111170.4981</v>
      </c>
      <c r="FM98" s="20">
        <f t="shared" si="180"/>
        <v>633953.3322</v>
      </c>
      <c r="FN98" s="20">
        <f t="shared" si="181"/>
        <v>265409.5023</v>
      </c>
      <c r="FO98" s="20">
        <f t="shared" si="182"/>
        <v>798146.8204</v>
      </c>
      <c r="FP98" s="20">
        <f t="shared" si="183"/>
        <v>368539.3174</v>
      </c>
      <c r="FQ98" s="20">
        <f t="shared" si="184"/>
        <v>1078479.486</v>
      </c>
      <c r="FR98" s="20">
        <f t="shared" si="185"/>
        <v>220977.019</v>
      </c>
      <c r="FS98" s="20">
        <f t="shared" si="186"/>
        <v>791486.6025</v>
      </c>
      <c r="FT98" s="20">
        <f t="shared" si="187"/>
        <v>54004.58587</v>
      </c>
      <c r="FU98" s="20">
        <f t="shared" si="188"/>
        <v>754320.6698</v>
      </c>
      <c r="FV98" s="20">
        <f t="shared" si="189"/>
        <v>382230.6347</v>
      </c>
      <c r="FW98" s="20">
        <f t="shared" si="190"/>
        <v>612453.393</v>
      </c>
      <c r="FX98" s="20">
        <f t="shared" si="191"/>
        <v>359344.0215</v>
      </c>
      <c r="FY98" s="20">
        <f t="shared" si="192"/>
        <v>196411.289</v>
      </c>
      <c r="FZ98" s="20">
        <f t="shared" si="193"/>
        <v>203697.4537</v>
      </c>
      <c r="GA98" s="20">
        <f t="shared" si="194"/>
        <v>311436.5268</v>
      </c>
      <c r="GB98" s="20">
        <f t="shared" si="195"/>
        <v>150307.9821</v>
      </c>
      <c r="GC98" s="20">
        <f t="shared" si="196"/>
        <v>669096.2632</v>
      </c>
      <c r="GD98" s="20">
        <f t="shared" si="197"/>
        <v>704417.0048</v>
      </c>
      <c r="GE98" s="20">
        <f t="shared" si="198"/>
        <v>388635.0994</v>
      </c>
      <c r="GF98" s="20">
        <f t="shared" si="199"/>
        <v>168675.6402</v>
      </c>
      <c r="GG98" s="20">
        <f t="shared" si="200"/>
        <v>90524.85218</v>
      </c>
      <c r="GH98" s="20">
        <f t="shared" si="201"/>
        <v>478203.3293</v>
      </c>
      <c r="GI98" s="20">
        <f t="shared" si="202"/>
        <v>508094.6148</v>
      </c>
      <c r="GJ98" s="20">
        <f t="shared" si="203"/>
        <v>426764.444</v>
      </c>
      <c r="GK98" s="20">
        <f t="shared" si="204"/>
        <v>181682.6967</v>
      </c>
      <c r="GL98" s="20">
        <f t="shared" si="205"/>
        <v>361270.4917</v>
      </c>
      <c r="GM98" s="20">
        <f t="shared" si="206"/>
        <v>367678.2309</v>
      </c>
      <c r="GN98" s="20">
        <f t="shared" si="207"/>
        <v>988717.6071</v>
      </c>
      <c r="GO98" s="20">
        <f t="shared" si="208"/>
        <v>644484.8783</v>
      </c>
      <c r="GP98" s="20">
        <f t="shared" si="209"/>
        <v>181769.5555</v>
      </c>
      <c r="GQ98" s="20">
        <f t="shared" si="210"/>
        <v>372510.914</v>
      </c>
      <c r="GR98" s="20">
        <f t="shared" si="211"/>
        <v>967207.1452</v>
      </c>
      <c r="GS98" s="20">
        <f t="shared" si="212"/>
        <v>534916.6977</v>
      </c>
      <c r="GU98" s="20">
        <f t="shared" ref="GU98:OL98" si="228">B98/POWER(1+$B$31,18)</f>
        <v>281648.4784</v>
      </c>
      <c r="GV98" s="20">
        <f t="shared" si="228"/>
        <v>214691.2391</v>
      </c>
      <c r="GW98" s="20">
        <f t="shared" si="228"/>
        <v>109601.7832</v>
      </c>
      <c r="GX98" s="20">
        <f t="shared" si="228"/>
        <v>65339.53516</v>
      </c>
      <c r="GY98" s="20">
        <f t="shared" si="228"/>
        <v>136273.1495</v>
      </c>
      <c r="GZ98" s="20">
        <f t="shared" si="228"/>
        <v>163284.6073</v>
      </c>
      <c r="HA98" s="20">
        <f t="shared" si="228"/>
        <v>262889.1796</v>
      </c>
      <c r="HB98" s="20">
        <f t="shared" si="228"/>
        <v>243843.0091</v>
      </c>
      <c r="HC98" s="20">
        <f t="shared" si="228"/>
        <v>302875.6793</v>
      </c>
      <c r="HD98" s="20">
        <f t="shared" si="228"/>
        <v>88389.5482</v>
      </c>
      <c r="HE98" s="20">
        <f t="shared" si="228"/>
        <v>266498.9643</v>
      </c>
      <c r="HF98" s="20">
        <f t="shared" si="228"/>
        <v>83033.61728</v>
      </c>
      <c r="HG98" s="20">
        <f t="shared" si="228"/>
        <v>272734.1305</v>
      </c>
      <c r="HH98" s="20">
        <f t="shared" si="228"/>
        <v>95190.63965</v>
      </c>
      <c r="HI98" s="20">
        <f t="shared" si="228"/>
        <v>243766.5186</v>
      </c>
      <c r="HJ98" s="20">
        <f t="shared" si="228"/>
        <v>174419.9497</v>
      </c>
      <c r="HK98" s="20">
        <f t="shared" si="228"/>
        <v>155490.18</v>
      </c>
      <c r="HL98" s="20">
        <f t="shared" si="228"/>
        <v>174790.8703</v>
      </c>
      <c r="HM98" s="20">
        <f t="shared" si="228"/>
        <v>589214.0916</v>
      </c>
      <c r="HN98" s="20">
        <f t="shared" si="228"/>
        <v>527111.3369</v>
      </c>
      <c r="HO98" s="20">
        <f t="shared" si="228"/>
        <v>359495.3425</v>
      </c>
      <c r="HP98" s="20">
        <f t="shared" si="228"/>
        <v>131874.3981</v>
      </c>
      <c r="HQ98" s="20">
        <f t="shared" si="228"/>
        <v>208774.1898</v>
      </c>
      <c r="HR98" s="20">
        <f t="shared" si="228"/>
        <v>213257.0598</v>
      </c>
      <c r="HS98" s="20">
        <f t="shared" si="228"/>
        <v>52240.56183</v>
      </c>
      <c r="HT98" s="20">
        <f t="shared" si="228"/>
        <v>340480.7626</v>
      </c>
      <c r="HU98" s="20">
        <f t="shared" si="228"/>
        <v>95464.04416</v>
      </c>
      <c r="HV98" s="20">
        <f t="shared" si="228"/>
        <v>377257.3611</v>
      </c>
      <c r="HW98" s="20">
        <f t="shared" si="228"/>
        <v>195551.2912</v>
      </c>
      <c r="HX98" s="20">
        <f t="shared" si="228"/>
        <v>135636.9357</v>
      </c>
      <c r="HY98" s="20">
        <f t="shared" si="228"/>
        <v>771700.0224</v>
      </c>
      <c r="HZ98" s="20">
        <f t="shared" si="228"/>
        <v>287997.2712</v>
      </c>
      <c r="IA98" s="20">
        <f t="shared" si="228"/>
        <v>101237.0538</v>
      </c>
      <c r="IB98" s="20">
        <f t="shared" si="228"/>
        <v>124325.0121</v>
      </c>
      <c r="IC98" s="20">
        <f t="shared" si="228"/>
        <v>283762.9744</v>
      </c>
      <c r="ID98" s="20">
        <f t="shared" si="228"/>
        <v>625179.5232</v>
      </c>
      <c r="IE98" s="20">
        <f t="shared" si="228"/>
        <v>315978.1644</v>
      </c>
      <c r="IF98" s="20">
        <f t="shared" si="228"/>
        <v>40876.82276</v>
      </c>
      <c r="IG98" s="20">
        <f t="shared" si="228"/>
        <v>82586.9381</v>
      </c>
      <c r="IH98" s="20">
        <f t="shared" si="228"/>
        <v>304940.1298</v>
      </c>
      <c r="II98" s="20">
        <f t="shared" si="228"/>
        <v>398611.8193</v>
      </c>
      <c r="IJ98" s="20">
        <f t="shared" si="228"/>
        <v>88944.3354</v>
      </c>
      <c r="IK98" s="20">
        <f t="shared" si="228"/>
        <v>60636.34829</v>
      </c>
      <c r="IL98" s="20">
        <f t="shared" si="228"/>
        <v>448955.2127</v>
      </c>
      <c r="IM98" s="20">
        <f t="shared" si="228"/>
        <v>226018.2976</v>
      </c>
      <c r="IN98" s="20">
        <f t="shared" si="228"/>
        <v>259524.4493</v>
      </c>
      <c r="IO98" s="20">
        <f t="shared" si="228"/>
        <v>250899.863</v>
      </c>
      <c r="IP98" s="20">
        <f t="shared" si="228"/>
        <v>546060.7437</v>
      </c>
      <c r="IQ98" s="20">
        <f t="shared" si="228"/>
        <v>127897.093</v>
      </c>
      <c r="IR98" s="20">
        <f t="shared" si="228"/>
        <v>294334.866</v>
      </c>
      <c r="IS98" s="20">
        <f t="shared" si="228"/>
        <v>308426.971</v>
      </c>
      <c r="IT98" s="20">
        <f t="shared" si="228"/>
        <v>412420.8196</v>
      </c>
      <c r="IU98" s="20">
        <f t="shared" si="228"/>
        <v>240621.279</v>
      </c>
      <c r="IV98" s="20">
        <f t="shared" si="228"/>
        <v>45750.62386</v>
      </c>
      <c r="IW98" s="20">
        <f t="shared" si="228"/>
        <v>320035.3466</v>
      </c>
      <c r="IX98" s="20">
        <f t="shared" si="228"/>
        <v>353008.3265</v>
      </c>
      <c r="IY98" s="20">
        <f t="shared" si="228"/>
        <v>166350.5405</v>
      </c>
      <c r="IZ98" s="20">
        <f t="shared" si="228"/>
        <v>67203.8537</v>
      </c>
      <c r="JA98" s="20">
        <f t="shared" si="228"/>
        <v>51208.3266</v>
      </c>
      <c r="JB98" s="20">
        <f t="shared" si="228"/>
        <v>147623.6045</v>
      </c>
      <c r="JC98" s="20">
        <f t="shared" si="228"/>
        <v>218049.334</v>
      </c>
      <c r="JD98" s="20">
        <f t="shared" si="228"/>
        <v>559019.6836</v>
      </c>
      <c r="JE98" s="20">
        <f t="shared" si="228"/>
        <v>239008.1666</v>
      </c>
      <c r="JF98" s="20">
        <f t="shared" si="228"/>
        <v>76652.41379</v>
      </c>
      <c r="JG98" s="20">
        <f t="shared" si="228"/>
        <v>203255.5836</v>
      </c>
      <c r="JH98" s="20">
        <f t="shared" si="228"/>
        <v>442156.3454</v>
      </c>
      <c r="JI98" s="20">
        <f t="shared" si="228"/>
        <v>208876.1874</v>
      </c>
      <c r="JJ98" s="20">
        <f t="shared" si="228"/>
        <v>196645.2917</v>
      </c>
      <c r="JK98" s="20">
        <f t="shared" si="228"/>
        <v>106664.6029</v>
      </c>
      <c r="JL98" s="20">
        <f t="shared" si="228"/>
        <v>123803.6724</v>
      </c>
      <c r="JM98" s="20">
        <f t="shared" si="228"/>
        <v>192246.5587</v>
      </c>
      <c r="JN98" s="20">
        <f t="shared" si="228"/>
        <v>225490.162</v>
      </c>
      <c r="JO98" s="20">
        <f t="shared" si="228"/>
        <v>180245.9302</v>
      </c>
      <c r="JP98" s="20">
        <f t="shared" si="228"/>
        <v>357417.4684</v>
      </c>
      <c r="JQ98" s="20">
        <f t="shared" si="228"/>
        <v>311085.1652</v>
      </c>
      <c r="JR98" s="20">
        <f t="shared" si="228"/>
        <v>258015.6449</v>
      </c>
      <c r="JS98" s="20">
        <f t="shared" si="228"/>
        <v>240241.1573</v>
      </c>
      <c r="JT98" s="20">
        <f t="shared" si="228"/>
        <v>189903.3147</v>
      </c>
      <c r="JU98" s="20">
        <f t="shared" si="228"/>
        <v>139553.2107</v>
      </c>
      <c r="JV98" s="20">
        <f t="shared" si="228"/>
        <v>72727.42851</v>
      </c>
      <c r="JW98" s="20">
        <f t="shared" si="228"/>
        <v>57156.67905</v>
      </c>
      <c r="JX98" s="20">
        <f t="shared" si="228"/>
        <v>182895.5023</v>
      </c>
      <c r="JY98" s="20">
        <f t="shared" si="228"/>
        <v>143462.5164</v>
      </c>
      <c r="JZ98" s="20">
        <f t="shared" si="228"/>
        <v>176281.2011</v>
      </c>
      <c r="KA98" s="20">
        <f t="shared" si="228"/>
        <v>331413.4785</v>
      </c>
      <c r="KB98" s="20">
        <f t="shared" si="228"/>
        <v>163601.1832</v>
      </c>
      <c r="KC98" s="20">
        <f t="shared" si="228"/>
        <v>213015.6993</v>
      </c>
      <c r="KD98" s="20">
        <f t="shared" si="228"/>
        <v>18682.49236</v>
      </c>
      <c r="KE98" s="20">
        <f t="shared" si="228"/>
        <v>201057.4349</v>
      </c>
      <c r="KF98" s="20">
        <f t="shared" si="228"/>
        <v>112915.297</v>
      </c>
      <c r="KG98" s="20">
        <f t="shared" si="228"/>
        <v>438356.223</v>
      </c>
      <c r="KH98" s="20">
        <f t="shared" si="228"/>
        <v>848924.3327</v>
      </c>
      <c r="KI98" s="20">
        <f t="shared" si="228"/>
        <v>195431.1062</v>
      </c>
      <c r="KJ98" s="20">
        <f t="shared" si="228"/>
        <v>113106.8556</v>
      </c>
      <c r="KK98" s="20">
        <f t="shared" si="228"/>
        <v>561150.3554</v>
      </c>
      <c r="KL98" s="20">
        <f t="shared" si="228"/>
        <v>706874.407</v>
      </c>
      <c r="KM98" s="20">
        <f t="shared" si="228"/>
        <v>163672.1249</v>
      </c>
      <c r="KN98" s="20">
        <f t="shared" si="228"/>
        <v>187550.9809</v>
      </c>
      <c r="KO98" s="20">
        <f t="shared" si="228"/>
        <v>228075.536</v>
      </c>
      <c r="KP98" s="20">
        <f t="shared" si="228"/>
        <v>391509.5141</v>
      </c>
      <c r="KQ98" s="20">
        <f t="shared" si="228"/>
        <v>152170.1451</v>
      </c>
      <c r="KR98" s="20">
        <f t="shared" si="228"/>
        <v>535983.2817</v>
      </c>
      <c r="KS98" s="20">
        <f t="shared" si="228"/>
        <v>525276.5411</v>
      </c>
      <c r="KT98" s="20">
        <f t="shared" si="228"/>
        <v>310276.5755</v>
      </c>
      <c r="KU98" s="20">
        <f t="shared" si="228"/>
        <v>113645.018</v>
      </c>
      <c r="KV98" s="20">
        <f t="shared" si="228"/>
        <v>535093.265</v>
      </c>
      <c r="KW98" s="20">
        <f t="shared" si="228"/>
        <v>112186.0068</v>
      </c>
      <c r="KX98" s="20">
        <f t="shared" si="228"/>
        <v>252626.4114</v>
      </c>
      <c r="KY98" s="20">
        <f t="shared" si="228"/>
        <v>67144.16577</v>
      </c>
      <c r="KZ98" s="20">
        <f t="shared" si="228"/>
        <v>213083.8058</v>
      </c>
      <c r="LA98" s="20">
        <f t="shared" si="228"/>
        <v>414092.556</v>
      </c>
      <c r="LB98" s="20">
        <f t="shared" si="228"/>
        <v>175441.4733</v>
      </c>
      <c r="LC98" s="20">
        <f t="shared" si="228"/>
        <v>253907.1728</v>
      </c>
      <c r="LD98" s="20">
        <f t="shared" si="228"/>
        <v>219870.1814</v>
      </c>
      <c r="LE98" s="20">
        <f t="shared" si="228"/>
        <v>275524.8645</v>
      </c>
      <c r="LF98" s="20">
        <f t="shared" si="228"/>
        <v>243042.7469</v>
      </c>
      <c r="LG98" s="20">
        <f t="shared" si="228"/>
        <v>566028.982</v>
      </c>
      <c r="LH98" s="20">
        <f t="shared" si="228"/>
        <v>289535.8405</v>
      </c>
      <c r="LI98" s="20">
        <f t="shared" si="228"/>
        <v>291736.9504</v>
      </c>
      <c r="LJ98" s="20">
        <f t="shared" si="228"/>
        <v>453436.9575</v>
      </c>
      <c r="LK98" s="20">
        <f t="shared" si="228"/>
        <v>68256.57214</v>
      </c>
      <c r="LL98" s="20">
        <f t="shared" si="228"/>
        <v>181585.7173</v>
      </c>
      <c r="LM98" s="20">
        <f t="shared" si="228"/>
        <v>207465.0389</v>
      </c>
      <c r="LN98" s="20">
        <f t="shared" si="228"/>
        <v>372057.5272</v>
      </c>
      <c r="LO98" s="20">
        <f t="shared" si="228"/>
        <v>152362.5697</v>
      </c>
      <c r="LP98" s="20">
        <f t="shared" si="228"/>
        <v>219004.0558</v>
      </c>
      <c r="LQ98" s="20">
        <f t="shared" si="228"/>
        <v>362870.4246</v>
      </c>
      <c r="LR98" s="20">
        <f t="shared" si="228"/>
        <v>403116.6784</v>
      </c>
      <c r="LS98" s="20">
        <f t="shared" si="228"/>
        <v>298169.3786</v>
      </c>
      <c r="LT98" s="20">
        <f t="shared" si="228"/>
        <v>204960.9383</v>
      </c>
      <c r="LU98" s="20">
        <f t="shared" si="228"/>
        <v>214573.4411</v>
      </c>
      <c r="LV98" s="20">
        <f t="shared" si="228"/>
        <v>75171.72369</v>
      </c>
      <c r="LW98" s="20">
        <f t="shared" si="228"/>
        <v>1335761.214</v>
      </c>
      <c r="LX98" s="20">
        <f t="shared" si="228"/>
        <v>73626.31312</v>
      </c>
      <c r="LY98" s="20">
        <f t="shared" si="228"/>
        <v>93467.76116</v>
      </c>
      <c r="LZ98" s="20">
        <f t="shared" si="228"/>
        <v>396626.095</v>
      </c>
      <c r="MA98" s="20">
        <f t="shared" si="228"/>
        <v>390299.6627</v>
      </c>
      <c r="MB98" s="20">
        <f t="shared" si="228"/>
        <v>133838.9151</v>
      </c>
      <c r="MC98" s="20">
        <f t="shared" si="228"/>
        <v>405900.2666</v>
      </c>
      <c r="MD98" s="20">
        <f t="shared" si="228"/>
        <v>48479.71309</v>
      </c>
      <c r="ME98" s="20">
        <f t="shared" si="228"/>
        <v>171034.6065</v>
      </c>
      <c r="MF98" s="20">
        <f t="shared" si="228"/>
        <v>99565.46122</v>
      </c>
      <c r="MG98" s="20">
        <f t="shared" si="228"/>
        <v>345580.2225</v>
      </c>
      <c r="MH98" s="20">
        <f t="shared" si="228"/>
        <v>135036.3196</v>
      </c>
      <c r="MI98" s="20">
        <f t="shared" si="228"/>
        <v>318382.436</v>
      </c>
      <c r="MJ98" s="20">
        <f t="shared" si="228"/>
        <v>374392.3529</v>
      </c>
      <c r="MK98" s="20">
        <f t="shared" si="228"/>
        <v>153900.172</v>
      </c>
      <c r="ML98" s="20">
        <f t="shared" si="228"/>
        <v>208037.7267</v>
      </c>
      <c r="MM98" s="20">
        <f t="shared" si="228"/>
        <v>579872.1277</v>
      </c>
      <c r="MN98" s="20">
        <f t="shared" si="228"/>
        <v>61866.77097</v>
      </c>
      <c r="MO98" s="20">
        <f t="shared" si="228"/>
        <v>164830.1142</v>
      </c>
      <c r="MP98" s="20">
        <f t="shared" si="228"/>
        <v>606967.0659</v>
      </c>
      <c r="MQ98" s="20">
        <f t="shared" si="228"/>
        <v>368344.5458</v>
      </c>
      <c r="MR98" s="20">
        <f t="shared" si="228"/>
        <v>17522.76314</v>
      </c>
      <c r="MS98" s="20">
        <f t="shared" si="228"/>
        <v>267226.1593</v>
      </c>
      <c r="MT98" s="20">
        <f t="shared" si="228"/>
        <v>423589.4532</v>
      </c>
      <c r="MU98" s="20">
        <f t="shared" si="228"/>
        <v>138178.1014</v>
      </c>
      <c r="MV98" s="20">
        <f t="shared" si="228"/>
        <v>351097.6143</v>
      </c>
      <c r="MW98" s="20">
        <f t="shared" si="228"/>
        <v>262610.3441</v>
      </c>
      <c r="MX98" s="20">
        <f t="shared" si="228"/>
        <v>233017.3779</v>
      </c>
      <c r="MY98" s="20">
        <f t="shared" si="228"/>
        <v>214286.5245</v>
      </c>
      <c r="MZ98" s="20">
        <f t="shared" si="228"/>
        <v>240347.739</v>
      </c>
      <c r="NA98" s="20">
        <f t="shared" si="228"/>
        <v>178107.1916</v>
      </c>
      <c r="NB98" s="20">
        <f t="shared" si="228"/>
        <v>346214.0338</v>
      </c>
      <c r="NC98" s="20">
        <f t="shared" si="228"/>
        <v>163129.3583</v>
      </c>
      <c r="ND98" s="20">
        <f t="shared" si="228"/>
        <v>438854.3019</v>
      </c>
      <c r="NE98" s="20">
        <f t="shared" si="228"/>
        <v>65300.9511</v>
      </c>
      <c r="NF98" s="20">
        <f t="shared" si="228"/>
        <v>372380.7688</v>
      </c>
      <c r="NG98" s="20">
        <f t="shared" si="228"/>
        <v>155900.1104</v>
      </c>
      <c r="NH98" s="20">
        <f t="shared" si="228"/>
        <v>468827.1384</v>
      </c>
      <c r="NI98" s="20">
        <f t="shared" si="228"/>
        <v>216478.0078</v>
      </c>
      <c r="NJ98" s="20">
        <f t="shared" si="228"/>
        <v>633493.0348</v>
      </c>
      <c r="NK98" s="20">
        <f t="shared" si="228"/>
        <v>129800.7093</v>
      </c>
      <c r="NL98" s="20">
        <f t="shared" si="228"/>
        <v>464914.9623</v>
      </c>
      <c r="NM98" s="20">
        <f t="shared" si="228"/>
        <v>31722.00253</v>
      </c>
      <c r="NN98" s="20">
        <f t="shared" si="228"/>
        <v>443083.8939</v>
      </c>
      <c r="NO98" s="20">
        <f t="shared" si="228"/>
        <v>224520.2137</v>
      </c>
      <c r="NP98" s="20">
        <f t="shared" si="228"/>
        <v>359751.8205</v>
      </c>
      <c r="NQ98" s="20">
        <f t="shared" si="228"/>
        <v>211076.7405</v>
      </c>
      <c r="NR98" s="20">
        <f t="shared" si="228"/>
        <v>115370.932</v>
      </c>
      <c r="NS98" s="20">
        <f t="shared" si="228"/>
        <v>119650.7859</v>
      </c>
      <c r="NT98" s="20">
        <f t="shared" si="228"/>
        <v>182936.1365</v>
      </c>
      <c r="NU98" s="20">
        <f t="shared" si="228"/>
        <v>88290.09819</v>
      </c>
      <c r="NV98" s="20">
        <f t="shared" si="228"/>
        <v>393023.537</v>
      </c>
      <c r="NW98" s="20">
        <f t="shared" si="228"/>
        <v>413770.7502</v>
      </c>
      <c r="NX98" s="20">
        <f t="shared" si="228"/>
        <v>228282.1617</v>
      </c>
      <c r="NY98" s="20">
        <f t="shared" si="228"/>
        <v>99079.16152</v>
      </c>
      <c r="NZ98" s="20">
        <f t="shared" si="228"/>
        <v>53173.81002</v>
      </c>
      <c r="OA98" s="20">
        <f t="shared" si="228"/>
        <v>280894.057</v>
      </c>
      <c r="OB98" s="20">
        <f t="shared" si="228"/>
        <v>298452.0369</v>
      </c>
      <c r="OC98" s="20">
        <f t="shared" si="228"/>
        <v>250679.1332</v>
      </c>
      <c r="OD98" s="20">
        <f t="shared" si="228"/>
        <v>106719.4364</v>
      </c>
      <c r="OE98" s="20">
        <f t="shared" si="228"/>
        <v>212208.3387</v>
      </c>
      <c r="OF98" s="20">
        <f t="shared" si="228"/>
        <v>215972.2102</v>
      </c>
      <c r="OG98" s="20">
        <f t="shared" si="228"/>
        <v>580767.3909</v>
      </c>
      <c r="OH98" s="20">
        <f t="shared" si="228"/>
        <v>378566.9422</v>
      </c>
      <c r="OI98" s="20">
        <f t="shared" si="228"/>
        <v>106770.4567</v>
      </c>
      <c r="OJ98" s="20">
        <f t="shared" si="228"/>
        <v>218810.9021</v>
      </c>
      <c r="OK98" s="20">
        <f t="shared" si="228"/>
        <v>568132.2615</v>
      </c>
      <c r="OL98" s="20">
        <f t="shared" si="228"/>
        <v>314207.1838</v>
      </c>
    </row>
    <row r="99" ht="15.75" customHeight="1">
      <c r="A99" s="10">
        <v>2044.0</v>
      </c>
      <c r="B99" s="20">
        <f t="shared" si="13"/>
        <v>521124.2299</v>
      </c>
      <c r="C99" s="20">
        <f t="shared" si="14"/>
        <v>360486.8732</v>
      </c>
      <c r="D99" s="20">
        <f t="shared" si="15"/>
        <v>205113.2078</v>
      </c>
      <c r="E99" s="20">
        <f t="shared" si="16"/>
        <v>121989.8665</v>
      </c>
      <c r="F99" s="20">
        <f t="shared" si="17"/>
        <v>219970.4383</v>
      </c>
      <c r="G99" s="20">
        <f t="shared" si="18"/>
        <v>238147.7069</v>
      </c>
      <c r="H99" s="20">
        <f t="shared" si="19"/>
        <v>456021.1058</v>
      </c>
      <c r="I99" s="20">
        <f t="shared" si="20"/>
        <v>436336.64</v>
      </c>
      <c r="J99" s="20">
        <f t="shared" si="21"/>
        <v>454353.8161</v>
      </c>
      <c r="K99" s="20">
        <f t="shared" si="22"/>
        <v>150058.1981</v>
      </c>
      <c r="L99" s="20">
        <f t="shared" si="23"/>
        <v>503781.6547</v>
      </c>
      <c r="M99" s="20">
        <f t="shared" si="24"/>
        <v>150651.0133</v>
      </c>
      <c r="N99" s="20">
        <f t="shared" si="25"/>
        <v>458928.053</v>
      </c>
      <c r="O99" s="20">
        <f t="shared" si="26"/>
        <v>162432.7943</v>
      </c>
      <c r="P99" s="20">
        <f t="shared" si="27"/>
        <v>425648.9429</v>
      </c>
      <c r="Q99" s="20">
        <f t="shared" si="28"/>
        <v>299551.4175</v>
      </c>
      <c r="R99" s="20">
        <f t="shared" si="29"/>
        <v>274112.4475</v>
      </c>
      <c r="S99" s="20">
        <f t="shared" si="30"/>
        <v>261915.5858</v>
      </c>
      <c r="T99" s="20">
        <f t="shared" si="31"/>
        <v>883537.6223</v>
      </c>
      <c r="U99" s="20">
        <f t="shared" si="32"/>
        <v>954856.4334</v>
      </c>
      <c r="V99" s="20">
        <f t="shared" si="33"/>
        <v>601879.4297</v>
      </c>
      <c r="W99" s="20">
        <f t="shared" si="34"/>
        <v>250609.3963</v>
      </c>
      <c r="X99" s="20">
        <f t="shared" si="35"/>
        <v>403015.3343</v>
      </c>
      <c r="Y99" s="20">
        <f t="shared" si="36"/>
        <v>377242.973</v>
      </c>
      <c r="Z99" s="20">
        <f t="shared" si="37"/>
        <v>100942.0563</v>
      </c>
      <c r="AA99" s="20">
        <f t="shared" si="38"/>
        <v>747659.317</v>
      </c>
      <c r="AB99" s="20">
        <f t="shared" si="39"/>
        <v>159795.3176</v>
      </c>
      <c r="AC99" s="20">
        <f t="shared" si="40"/>
        <v>645260.6699</v>
      </c>
      <c r="AD99" s="20">
        <f t="shared" si="41"/>
        <v>291383.7522</v>
      </c>
      <c r="AE99" s="20">
        <f t="shared" si="42"/>
        <v>259604.2207</v>
      </c>
      <c r="AF99" s="20">
        <f t="shared" si="43"/>
        <v>1580917.955</v>
      </c>
      <c r="AG99" s="20">
        <f t="shared" si="44"/>
        <v>658286.8493</v>
      </c>
      <c r="AH99" s="20">
        <f t="shared" si="45"/>
        <v>183591.4053</v>
      </c>
      <c r="AI99" s="20">
        <f t="shared" si="46"/>
        <v>247040.9546</v>
      </c>
      <c r="AJ99" s="20">
        <f t="shared" si="47"/>
        <v>594265.2241</v>
      </c>
      <c r="AK99" s="20">
        <f t="shared" si="48"/>
        <v>1188941.491</v>
      </c>
      <c r="AL99" s="20">
        <f t="shared" si="49"/>
        <v>644387.89</v>
      </c>
      <c r="AM99" s="20">
        <f t="shared" si="50"/>
        <v>68349.36517</v>
      </c>
      <c r="AN99" s="20">
        <f t="shared" si="51"/>
        <v>150937.7283</v>
      </c>
      <c r="AO99" s="20">
        <f t="shared" si="52"/>
        <v>490842.1549</v>
      </c>
      <c r="AP99" s="20">
        <f t="shared" si="53"/>
        <v>749340.2634</v>
      </c>
      <c r="AQ99" s="20">
        <f t="shared" si="54"/>
        <v>153259.4498</v>
      </c>
      <c r="AR99" s="20">
        <f t="shared" si="55"/>
        <v>108202.7809</v>
      </c>
      <c r="AS99" s="20">
        <f t="shared" si="56"/>
        <v>865475.7993</v>
      </c>
      <c r="AT99" s="20">
        <f t="shared" si="57"/>
        <v>410829.6966</v>
      </c>
      <c r="AU99" s="20">
        <f t="shared" si="58"/>
        <v>481010.0033</v>
      </c>
      <c r="AV99" s="20">
        <f t="shared" si="59"/>
        <v>423883.7133</v>
      </c>
      <c r="AW99" s="20">
        <f t="shared" si="60"/>
        <v>806514.7311</v>
      </c>
      <c r="AX99" s="20">
        <f t="shared" si="61"/>
        <v>258507.9621</v>
      </c>
      <c r="AY99" s="20">
        <f t="shared" si="62"/>
        <v>558164.9174</v>
      </c>
      <c r="AZ99" s="20">
        <f t="shared" si="63"/>
        <v>671652.8222</v>
      </c>
      <c r="BA99" s="20">
        <f t="shared" si="64"/>
        <v>701940.731</v>
      </c>
      <c r="BB99" s="20">
        <f t="shared" si="65"/>
        <v>429269.173</v>
      </c>
      <c r="BC99" s="20">
        <f t="shared" si="66"/>
        <v>77390.94788</v>
      </c>
      <c r="BD99" s="20">
        <f t="shared" si="67"/>
        <v>519703.663</v>
      </c>
      <c r="BE99" s="20">
        <f t="shared" si="68"/>
        <v>549209.7631</v>
      </c>
      <c r="BF99" s="20">
        <f t="shared" si="69"/>
        <v>316330.7064</v>
      </c>
      <c r="BG99" s="20">
        <f t="shared" si="70"/>
        <v>112381.161</v>
      </c>
      <c r="BH99" s="20">
        <f t="shared" si="71"/>
        <v>94062.30536</v>
      </c>
      <c r="BI99" s="20">
        <f t="shared" si="72"/>
        <v>273803.7218</v>
      </c>
      <c r="BJ99" s="20">
        <f t="shared" si="73"/>
        <v>416194.4777</v>
      </c>
      <c r="BK99" s="20">
        <f t="shared" si="74"/>
        <v>1055415.609</v>
      </c>
      <c r="BL99" s="20">
        <f t="shared" si="75"/>
        <v>447504.5295</v>
      </c>
      <c r="BM99" s="20">
        <f t="shared" si="76"/>
        <v>131831.781</v>
      </c>
      <c r="BN99" s="20">
        <f t="shared" si="77"/>
        <v>390885.0938</v>
      </c>
      <c r="BO99" s="20">
        <f t="shared" si="78"/>
        <v>881043.57</v>
      </c>
      <c r="BP99" s="20">
        <f t="shared" si="79"/>
        <v>369875.1883</v>
      </c>
      <c r="BQ99" s="20">
        <f t="shared" si="80"/>
        <v>429137.3084</v>
      </c>
      <c r="BR99" s="20">
        <f t="shared" si="81"/>
        <v>179283.3992</v>
      </c>
      <c r="BS99" s="20">
        <f t="shared" si="82"/>
        <v>200162.7829</v>
      </c>
      <c r="BT99" s="20">
        <f t="shared" si="83"/>
        <v>394873.8239</v>
      </c>
      <c r="BU99" s="20">
        <f t="shared" si="84"/>
        <v>373021.5742</v>
      </c>
      <c r="BV99" s="20">
        <f t="shared" si="85"/>
        <v>374892.7631</v>
      </c>
      <c r="BW99" s="20">
        <f t="shared" si="86"/>
        <v>608058.4535</v>
      </c>
      <c r="BX99" s="20">
        <f t="shared" si="87"/>
        <v>603503.0275</v>
      </c>
      <c r="BY99" s="20">
        <f t="shared" si="88"/>
        <v>386020.2512</v>
      </c>
      <c r="BZ99" s="20">
        <f t="shared" si="89"/>
        <v>459635.2439</v>
      </c>
      <c r="CA99" s="20">
        <f t="shared" si="90"/>
        <v>302250.5559</v>
      </c>
      <c r="CB99" s="20">
        <f t="shared" si="91"/>
        <v>316170.3599</v>
      </c>
      <c r="CC99" s="20">
        <f t="shared" si="92"/>
        <v>151943.3328</v>
      </c>
      <c r="CD99" s="20">
        <f t="shared" si="93"/>
        <v>98280.59343</v>
      </c>
      <c r="CE99" s="20">
        <f t="shared" si="94"/>
        <v>338099.8679</v>
      </c>
      <c r="CF99" s="20">
        <f t="shared" si="95"/>
        <v>279392.7472</v>
      </c>
      <c r="CG99" s="20">
        <f t="shared" si="96"/>
        <v>301456.9916</v>
      </c>
      <c r="CH99" s="20">
        <f t="shared" si="97"/>
        <v>655600.3778</v>
      </c>
      <c r="CI99" s="20">
        <f t="shared" si="98"/>
        <v>307155.6731</v>
      </c>
      <c r="CJ99" s="20">
        <f t="shared" si="99"/>
        <v>347928.1668</v>
      </c>
      <c r="CK99" s="20">
        <f t="shared" si="100"/>
        <v>35170.56208</v>
      </c>
      <c r="CL99" s="20">
        <f t="shared" si="101"/>
        <v>361157.7878</v>
      </c>
      <c r="CM99" s="20">
        <f t="shared" si="102"/>
        <v>254802.6192</v>
      </c>
      <c r="CN99" s="20">
        <f t="shared" si="103"/>
        <v>877296.2723</v>
      </c>
      <c r="CO99" s="20">
        <f t="shared" si="104"/>
        <v>1485765.379</v>
      </c>
      <c r="CP99" s="20">
        <f t="shared" si="105"/>
        <v>302100.7733</v>
      </c>
      <c r="CQ99" s="20">
        <f t="shared" si="106"/>
        <v>196202.3082</v>
      </c>
      <c r="CR99" s="20">
        <f t="shared" si="107"/>
        <v>917810.6884</v>
      </c>
      <c r="CS99" s="20">
        <f t="shared" si="108"/>
        <v>1129814.232</v>
      </c>
      <c r="CT99" s="20">
        <f t="shared" si="109"/>
        <v>262370.5632</v>
      </c>
      <c r="CU99" s="20">
        <f t="shared" si="110"/>
        <v>310002.3065</v>
      </c>
      <c r="CV99" s="20">
        <f t="shared" si="111"/>
        <v>425483.5031</v>
      </c>
      <c r="CW99" s="20">
        <f t="shared" si="112"/>
        <v>765128.2331</v>
      </c>
      <c r="CX99" s="20">
        <f t="shared" si="113"/>
        <v>286118.4886</v>
      </c>
      <c r="CY99" s="20">
        <f t="shared" si="114"/>
        <v>1128653.928</v>
      </c>
      <c r="CZ99" s="20">
        <f t="shared" si="115"/>
        <v>985721.3878</v>
      </c>
      <c r="DA99" s="20">
        <f t="shared" si="116"/>
        <v>688603.8214</v>
      </c>
      <c r="DB99" s="20">
        <f t="shared" si="117"/>
        <v>188210.8857</v>
      </c>
      <c r="DC99" s="20">
        <f t="shared" si="118"/>
        <v>1008265.37</v>
      </c>
      <c r="DD99" s="20">
        <f t="shared" si="119"/>
        <v>187855.9786</v>
      </c>
      <c r="DE99" s="20">
        <f t="shared" si="120"/>
        <v>411148.1254</v>
      </c>
      <c r="DF99" s="20">
        <f t="shared" si="121"/>
        <v>149990.0699</v>
      </c>
      <c r="DG99" s="20">
        <f t="shared" si="122"/>
        <v>367750.0143</v>
      </c>
      <c r="DH99" s="20">
        <f t="shared" si="123"/>
        <v>757882.8581</v>
      </c>
      <c r="DI99" s="20">
        <f t="shared" si="124"/>
        <v>328648.6373</v>
      </c>
      <c r="DJ99" s="20">
        <f t="shared" si="125"/>
        <v>437831.3446</v>
      </c>
      <c r="DK99" s="20">
        <f t="shared" si="126"/>
        <v>416109.8613</v>
      </c>
      <c r="DL99" s="20">
        <f t="shared" si="127"/>
        <v>558196.8433</v>
      </c>
      <c r="DM99" s="20">
        <f t="shared" si="128"/>
        <v>411086.055</v>
      </c>
      <c r="DN99" s="20">
        <f t="shared" si="129"/>
        <v>1237570.532</v>
      </c>
      <c r="DO99" s="20">
        <f t="shared" si="130"/>
        <v>522655.1806</v>
      </c>
      <c r="DP99" s="20">
        <f t="shared" si="131"/>
        <v>534064.4975</v>
      </c>
      <c r="DQ99" s="20">
        <f t="shared" si="132"/>
        <v>694403.8075</v>
      </c>
      <c r="DR99" s="20">
        <f t="shared" si="133"/>
        <v>134611.6699</v>
      </c>
      <c r="DS99" s="20">
        <f t="shared" si="134"/>
        <v>269491.7392</v>
      </c>
      <c r="DT99" s="20">
        <f t="shared" si="135"/>
        <v>396805.9</v>
      </c>
      <c r="DU99" s="20">
        <f t="shared" si="136"/>
        <v>659428.6106</v>
      </c>
      <c r="DV99" s="20">
        <f t="shared" si="137"/>
        <v>226713.6645</v>
      </c>
      <c r="DW99" s="20">
        <f t="shared" si="138"/>
        <v>327886.0353</v>
      </c>
      <c r="DX99" s="20">
        <f t="shared" si="139"/>
        <v>690962.4617</v>
      </c>
      <c r="DY99" s="20">
        <f t="shared" si="140"/>
        <v>723664.0945</v>
      </c>
      <c r="DZ99" s="20">
        <f t="shared" si="141"/>
        <v>535601.4202</v>
      </c>
      <c r="EA99" s="20">
        <f t="shared" si="142"/>
        <v>385665.7094</v>
      </c>
      <c r="EB99" s="20">
        <f t="shared" si="143"/>
        <v>372005.7942</v>
      </c>
      <c r="EC99" s="20">
        <f t="shared" si="144"/>
        <v>112877.9583</v>
      </c>
      <c r="ED99" s="20">
        <f t="shared" si="145"/>
        <v>2387314.162</v>
      </c>
      <c r="EE99" s="20">
        <f t="shared" si="146"/>
        <v>115803.8994</v>
      </c>
      <c r="EF99" s="20">
        <f t="shared" si="147"/>
        <v>185921.179</v>
      </c>
      <c r="EG99" s="20">
        <f t="shared" si="148"/>
        <v>711560.7692</v>
      </c>
      <c r="EH99" s="20">
        <f t="shared" si="149"/>
        <v>730624.3309</v>
      </c>
      <c r="EI99" s="20">
        <f t="shared" si="150"/>
        <v>245354.7198</v>
      </c>
      <c r="EJ99" s="20">
        <f t="shared" si="151"/>
        <v>791421.3527</v>
      </c>
      <c r="EK99" s="20">
        <f t="shared" si="152"/>
        <v>82848.93996</v>
      </c>
      <c r="EL99" s="20">
        <f t="shared" si="153"/>
        <v>327153.3608</v>
      </c>
      <c r="EM99" s="20">
        <f t="shared" si="154"/>
        <v>179021.795</v>
      </c>
      <c r="EN99" s="20">
        <f t="shared" si="155"/>
        <v>624312.1075</v>
      </c>
      <c r="EO99" s="20">
        <f t="shared" si="156"/>
        <v>204177.0301</v>
      </c>
      <c r="EP99" s="20">
        <f t="shared" si="157"/>
        <v>577758.836</v>
      </c>
      <c r="EQ99" s="20">
        <f t="shared" si="158"/>
        <v>785920.7311</v>
      </c>
      <c r="ER99" s="20">
        <f t="shared" si="159"/>
        <v>288177.7926</v>
      </c>
      <c r="ES99" s="20">
        <f t="shared" si="160"/>
        <v>341094.4547</v>
      </c>
      <c r="ET99" s="20">
        <f t="shared" si="161"/>
        <v>1133579.293</v>
      </c>
      <c r="EU99" s="20">
        <f t="shared" si="162"/>
        <v>130346.0453</v>
      </c>
      <c r="EV99" s="20">
        <f t="shared" si="163"/>
        <v>281987.4517</v>
      </c>
      <c r="EW99" s="20">
        <f t="shared" si="164"/>
        <v>1175153.454</v>
      </c>
      <c r="EX99" s="20">
        <f t="shared" si="165"/>
        <v>696386.3174</v>
      </c>
      <c r="EY99" s="20">
        <f t="shared" si="166"/>
        <v>31006.2467</v>
      </c>
      <c r="EZ99" s="20">
        <f t="shared" si="167"/>
        <v>489861.4804</v>
      </c>
      <c r="FA99" s="20">
        <f t="shared" si="168"/>
        <v>806429.2534</v>
      </c>
      <c r="FB99" s="20">
        <f t="shared" si="169"/>
        <v>246783.1837</v>
      </c>
      <c r="FC99" s="20">
        <f t="shared" si="170"/>
        <v>657192.7621</v>
      </c>
      <c r="FD99" s="20">
        <f t="shared" si="171"/>
        <v>426810.5303</v>
      </c>
      <c r="FE99" s="20">
        <f t="shared" si="172"/>
        <v>438735.1238</v>
      </c>
      <c r="FF99" s="20">
        <f t="shared" si="173"/>
        <v>344355.9847</v>
      </c>
      <c r="FG99" s="20">
        <f t="shared" si="174"/>
        <v>417139.4867</v>
      </c>
      <c r="FH99" s="20">
        <f t="shared" si="175"/>
        <v>319678.5191</v>
      </c>
      <c r="FI99" s="20">
        <f t="shared" si="176"/>
        <v>660344.2857</v>
      </c>
      <c r="FJ99" s="20">
        <f t="shared" si="177"/>
        <v>271170.428</v>
      </c>
      <c r="FK99" s="20">
        <f t="shared" si="178"/>
        <v>882380.7268</v>
      </c>
      <c r="FL99" s="20">
        <f t="shared" si="179"/>
        <v>125129.824</v>
      </c>
      <c r="FM99" s="20">
        <f t="shared" si="180"/>
        <v>589025.7378</v>
      </c>
      <c r="FN99" s="20">
        <f t="shared" si="181"/>
        <v>284040.2246</v>
      </c>
      <c r="FO99" s="20">
        <f t="shared" si="182"/>
        <v>765458.2422</v>
      </c>
      <c r="FP99" s="20">
        <f t="shared" si="183"/>
        <v>359376.9998</v>
      </c>
      <c r="FQ99" s="20">
        <f t="shared" si="184"/>
        <v>1161034.976</v>
      </c>
      <c r="FR99" s="20">
        <f t="shared" si="185"/>
        <v>233999.5174</v>
      </c>
      <c r="FS99" s="20">
        <f t="shared" si="186"/>
        <v>773370.6067</v>
      </c>
      <c r="FT99" s="20">
        <f t="shared" si="187"/>
        <v>62781.7857</v>
      </c>
      <c r="FU99" s="20">
        <f t="shared" si="188"/>
        <v>782192.5653</v>
      </c>
      <c r="FV99" s="20">
        <f t="shared" si="189"/>
        <v>378073.9742</v>
      </c>
      <c r="FW99" s="20">
        <f t="shared" si="190"/>
        <v>555686.4801</v>
      </c>
      <c r="FX99" s="20">
        <f t="shared" si="191"/>
        <v>361743.1809</v>
      </c>
      <c r="FY99" s="20">
        <f t="shared" si="192"/>
        <v>231378.5703</v>
      </c>
      <c r="FZ99" s="20">
        <f t="shared" si="193"/>
        <v>250218.3383</v>
      </c>
      <c r="GA99" s="20">
        <f t="shared" si="194"/>
        <v>321191.0815</v>
      </c>
      <c r="GB99" s="20">
        <f t="shared" si="195"/>
        <v>189257.6075</v>
      </c>
      <c r="GC99" s="20">
        <f t="shared" si="196"/>
        <v>767927.996</v>
      </c>
      <c r="GD99" s="20">
        <f t="shared" si="197"/>
        <v>755707.204</v>
      </c>
      <c r="GE99" s="20">
        <f t="shared" si="198"/>
        <v>377457.6331</v>
      </c>
      <c r="GF99" s="20">
        <f t="shared" si="199"/>
        <v>164063.3551</v>
      </c>
      <c r="GG99" s="20">
        <f t="shared" si="200"/>
        <v>108995.8322</v>
      </c>
      <c r="GH99" s="20">
        <f t="shared" si="201"/>
        <v>467410.4005</v>
      </c>
      <c r="GI99" s="20">
        <f t="shared" si="202"/>
        <v>502839.0064</v>
      </c>
      <c r="GJ99" s="20">
        <f t="shared" si="203"/>
        <v>391401.2058</v>
      </c>
      <c r="GK99" s="20">
        <f t="shared" si="204"/>
        <v>187663.1462</v>
      </c>
      <c r="GL99" s="20">
        <f t="shared" si="205"/>
        <v>454779.4164</v>
      </c>
      <c r="GM99" s="20">
        <f t="shared" si="206"/>
        <v>387788.1065</v>
      </c>
      <c r="GN99" s="20">
        <f t="shared" si="207"/>
        <v>968266.228</v>
      </c>
      <c r="GO99" s="20">
        <f t="shared" si="208"/>
        <v>666971.024</v>
      </c>
      <c r="GP99" s="20">
        <f t="shared" si="209"/>
        <v>190574.2286</v>
      </c>
      <c r="GQ99" s="20">
        <f t="shared" si="210"/>
        <v>357903.6303</v>
      </c>
      <c r="GR99" s="20">
        <f t="shared" si="211"/>
        <v>889662.2445</v>
      </c>
      <c r="GS99" s="20">
        <f t="shared" si="212"/>
        <v>493895.8234</v>
      </c>
      <c r="GU99" s="20">
        <f t="shared" ref="GU99:OL99" si="229">B99/POWER(1+$B$31,19)</f>
        <v>297189.8666</v>
      </c>
      <c r="GV99" s="20">
        <f t="shared" si="229"/>
        <v>205580.6266</v>
      </c>
      <c r="GW99" s="20">
        <f t="shared" si="229"/>
        <v>116973.1963</v>
      </c>
      <c r="GX99" s="20">
        <f t="shared" si="229"/>
        <v>69569.1163</v>
      </c>
      <c r="GY99" s="20">
        <f t="shared" si="229"/>
        <v>125446.0673</v>
      </c>
      <c r="GZ99" s="20">
        <f t="shared" si="229"/>
        <v>135812.3095</v>
      </c>
      <c r="HA99" s="20">
        <f t="shared" si="229"/>
        <v>260062.4645</v>
      </c>
      <c r="HB99" s="20">
        <f t="shared" si="229"/>
        <v>248836.6888</v>
      </c>
      <c r="HC99" s="20">
        <f t="shared" si="229"/>
        <v>259111.6325</v>
      </c>
      <c r="HD99" s="20">
        <f t="shared" si="229"/>
        <v>85576.09358</v>
      </c>
      <c r="HE99" s="20">
        <f t="shared" si="229"/>
        <v>287299.6383</v>
      </c>
      <c r="HF99" s="20">
        <f t="shared" si="229"/>
        <v>85914.1678</v>
      </c>
      <c r="HG99" s="20">
        <f t="shared" si="229"/>
        <v>261720.256</v>
      </c>
      <c r="HH99" s="20">
        <f t="shared" si="229"/>
        <v>92633.15289</v>
      </c>
      <c r="HI99" s="20">
        <f t="shared" si="229"/>
        <v>242741.6445</v>
      </c>
      <c r="HJ99" s="20">
        <f t="shared" si="229"/>
        <v>170829.9877</v>
      </c>
      <c r="HK99" s="20">
        <f t="shared" si="229"/>
        <v>156322.4986</v>
      </c>
      <c r="HL99" s="20">
        <f t="shared" si="229"/>
        <v>149366.7988</v>
      </c>
      <c r="HM99" s="20">
        <f t="shared" si="229"/>
        <v>503869.1602</v>
      </c>
      <c r="HN99" s="20">
        <f t="shared" si="229"/>
        <v>544541.2816</v>
      </c>
      <c r="HO99" s="20">
        <f t="shared" si="229"/>
        <v>343243.4286</v>
      </c>
      <c r="HP99" s="20">
        <f t="shared" si="229"/>
        <v>142919.0369</v>
      </c>
      <c r="HQ99" s="20">
        <f t="shared" si="229"/>
        <v>229834.0137</v>
      </c>
      <c r="HR99" s="20">
        <f t="shared" si="229"/>
        <v>215136.3962</v>
      </c>
      <c r="HS99" s="20">
        <f t="shared" si="229"/>
        <v>57565.8442</v>
      </c>
      <c r="HT99" s="20">
        <f t="shared" si="229"/>
        <v>426379.6613</v>
      </c>
      <c r="HU99" s="20">
        <f t="shared" si="229"/>
        <v>91129.0368</v>
      </c>
      <c r="HV99" s="20">
        <f t="shared" si="229"/>
        <v>367983.1437</v>
      </c>
      <c r="HW99" s="20">
        <f t="shared" si="229"/>
        <v>166172.0823</v>
      </c>
      <c r="HX99" s="20">
        <f t="shared" si="229"/>
        <v>148048.6596</v>
      </c>
      <c r="HY99" s="20">
        <f t="shared" si="229"/>
        <v>901575.4194</v>
      </c>
      <c r="HZ99" s="20">
        <f t="shared" si="229"/>
        <v>375411.7918</v>
      </c>
      <c r="IA99" s="20">
        <f t="shared" si="229"/>
        <v>104699.6131</v>
      </c>
      <c r="IB99" s="20">
        <f t="shared" si="229"/>
        <v>140884.0045</v>
      </c>
      <c r="IC99" s="20">
        <f t="shared" si="229"/>
        <v>338901.1535</v>
      </c>
      <c r="ID99" s="20">
        <f t="shared" si="229"/>
        <v>678036.719</v>
      </c>
      <c r="IE99" s="20">
        <f t="shared" si="229"/>
        <v>367485.4095</v>
      </c>
      <c r="IF99" s="20">
        <f t="shared" si="229"/>
        <v>38978.6879</v>
      </c>
      <c r="IG99" s="20">
        <f t="shared" si="229"/>
        <v>86077.67737</v>
      </c>
      <c r="IH99" s="20">
        <f t="shared" si="229"/>
        <v>279920.4223</v>
      </c>
      <c r="II99" s="20">
        <f t="shared" si="229"/>
        <v>427338.2815</v>
      </c>
      <c r="IJ99" s="20">
        <f t="shared" si="229"/>
        <v>87401.72268</v>
      </c>
      <c r="IK99" s="20">
        <f t="shared" si="229"/>
        <v>61706.53402</v>
      </c>
      <c r="IL99" s="20">
        <f t="shared" si="229"/>
        <v>493568.7549</v>
      </c>
      <c r="IM99" s="20">
        <f t="shared" si="229"/>
        <v>234290.4354</v>
      </c>
      <c r="IN99" s="20">
        <f t="shared" si="229"/>
        <v>274313.2836</v>
      </c>
      <c r="IO99" s="20">
        <f t="shared" si="229"/>
        <v>241734.9587</v>
      </c>
      <c r="IP99" s="20">
        <f t="shared" si="229"/>
        <v>459944.0816</v>
      </c>
      <c r="IQ99" s="20">
        <f t="shared" si="229"/>
        <v>147423.4786</v>
      </c>
      <c r="IR99" s="20">
        <f t="shared" si="229"/>
        <v>318313.653</v>
      </c>
      <c r="IS99" s="20">
        <f t="shared" si="229"/>
        <v>383034.2194</v>
      </c>
      <c r="IT99" s="20">
        <f t="shared" si="229"/>
        <v>400306.9905</v>
      </c>
      <c r="IU99" s="20">
        <f t="shared" si="229"/>
        <v>244806.2111</v>
      </c>
      <c r="IV99" s="20">
        <f t="shared" si="229"/>
        <v>44134.97618</v>
      </c>
      <c r="IW99" s="20">
        <f t="shared" si="229"/>
        <v>296379.7371</v>
      </c>
      <c r="IX99" s="20">
        <f t="shared" si="229"/>
        <v>313206.6537</v>
      </c>
      <c r="IY99" s="20">
        <f t="shared" si="229"/>
        <v>180398.9817</v>
      </c>
      <c r="IZ99" s="20">
        <f t="shared" si="229"/>
        <v>64089.4058</v>
      </c>
      <c r="JA99" s="20">
        <f t="shared" si="229"/>
        <v>53642.4184</v>
      </c>
      <c r="JB99" s="20">
        <f t="shared" si="229"/>
        <v>156146.4367</v>
      </c>
      <c r="JC99" s="20">
        <f t="shared" si="229"/>
        <v>237349.895</v>
      </c>
      <c r="JD99" s="20">
        <f t="shared" si="229"/>
        <v>601888.7744</v>
      </c>
      <c r="JE99" s="20">
        <f t="shared" si="229"/>
        <v>255205.5801</v>
      </c>
      <c r="JF99" s="20">
        <f t="shared" si="229"/>
        <v>75181.82261</v>
      </c>
      <c r="JG99" s="20">
        <f t="shared" si="229"/>
        <v>222916.3071</v>
      </c>
      <c r="JH99" s="20">
        <f t="shared" si="229"/>
        <v>502446.837</v>
      </c>
      <c r="JI99" s="20">
        <f t="shared" si="229"/>
        <v>210934.6515</v>
      </c>
      <c r="JJ99" s="20">
        <f t="shared" si="229"/>
        <v>244731.0106</v>
      </c>
      <c r="JK99" s="20">
        <f t="shared" si="229"/>
        <v>102242.8174</v>
      </c>
      <c r="JL99" s="20">
        <f t="shared" si="229"/>
        <v>114150.0382</v>
      </c>
      <c r="JM99" s="20">
        <f t="shared" si="229"/>
        <v>225191.0241</v>
      </c>
      <c r="JN99" s="20">
        <f t="shared" si="229"/>
        <v>212728.9915</v>
      </c>
      <c r="JO99" s="20">
        <f t="shared" si="229"/>
        <v>213796.1044</v>
      </c>
      <c r="JP99" s="20">
        <f t="shared" si="229"/>
        <v>346767.2395</v>
      </c>
      <c r="JQ99" s="20">
        <f t="shared" si="229"/>
        <v>344169.3437</v>
      </c>
      <c r="JR99" s="20">
        <f t="shared" si="229"/>
        <v>220141.9553</v>
      </c>
      <c r="JS99" s="20">
        <f t="shared" si="229"/>
        <v>262123.557</v>
      </c>
      <c r="JT99" s="20">
        <f t="shared" si="229"/>
        <v>172369.2687</v>
      </c>
      <c r="JU99" s="20">
        <f t="shared" si="229"/>
        <v>180307.5383</v>
      </c>
      <c r="JV99" s="20">
        <f t="shared" si="229"/>
        <v>86651.15957</v>
      </c>
      <c r="JW99" s="20">
        <f t="shared" si="229"/>
        <v>56048.04914</v>
      </c>
      <c r="JX99" s="20">
        <f t="shared" si="229"/>
        <v>192813.6303</v>
      </c>
      <c r="JY99" s="20">
        <f t="shared" si="229"/>
        <v>159333.7797</v>
      </c>
      <c r="JZ99" s="20">
        <f t="shared" si="229"/>
        <v>171916.71</v>
      </c>
      <c r="KA99" s="20">
        <f t="shared" si="229"/>
        <v>373879.7346</v>
      </c>
      <c r="KB99" s="20">
        <f t="shared" si="229"/>
        <v>175166.5885</v>
      </c>
      <c r="KC99" s="20">
        <f t="shared" si="229"/>
        <v>198418.5719</v>
      </c>
      <c r="KD99" s="20">
        <f t="shared" si="229"/>
        <v>20057.28011</v>
      </c>
      <c r="KE99" s="20">
        <f t="shared" si="229"/>
        <v>205963.2399</v>
      </c>
      <c r="KF99" s="20">
        <f t="shared" si="229"/>
        <v>145310.3733</v>
      </c>
      <c r="KG99" s="20">
        <f t="shared" si="229"/>
        <v>500309.8054</v>
      </c>
      <c r="KH99" s="20">
        <f t="shared" si="229"/>
        <v>847311.2345</v>
      </c>
      <c r="KI99" s="20">
        <f t="shared" si="229"/>
        <v>172283.8497</v>
      </c>
      <c r="KJ99" s="20">
        <f t="shared" si="229"/>
        <v>111891.4348</v>
      </c>
      <c r="KK99" s="20">
        <f t="shared" si="229"/>
        <v>523414.6108</v>
      </c>
      <c r="KL99" s="20">
        <f t="shared" si="229"/>
        <v>644317.2691</v>
      </c>
      <c r="KM99" s="20">
        <f t="shared" si="229"/>
        <v>149626.266</v>
      </c>
      <c r="KN99" s="20">
        <f t="shared" si="229"/>
        <v>176789.9836</v>
      </c>
      <c r="KO99" s="20">
        <f t="shared" si="229"/>
        <v>242647.2964</v>
      </c>
      <c r="KP99" s="20">
        <f t="shared" si="229"/>
        <v>436341.94</v>
      </c>
      <c r="KQ99" s="20">
        <f t="shared" si="229"/>
        <v>163169.376</v>
      </c>
      <c r="KR99" s="20">
        <f t="shared" si="229"/>
        <v>643655.5645</v>
      </c>
      <c r="KS99" s="20">
        <f t="shared" si="229"/>
        <v>562143.1338</v>
      </c>
      <c r="KT99" s="20">
        <f t="shared" si="229"/>
        <v>392701.1374</v>
      </c>
      <c r="KU99" s="20">
        <f t="shared" si="229"/>
        <v>107334.0382</v>
      </c>
      <c r="KV99" s="20">
        <f t="shared" si="229"/>
        <v>574999.6521</v>
      </c>
      <c r="KW99" s="20">
        <f t="shared" si="229"/>
        <v>107131.6396</v>
      </c>
      <c r="KX99" s="20">
        <f t="shared" si="229"/>
        <v>234472.0309</v>
      </c>
      <c r="KY99" s="20">
        <f t="shared" si="229"/>
        <v>85537.24104</v>
      </c>
      <c r="KZ99" s="20">
        <f t="shared" si="229"/>
        <v>209722.6945</v>
      </c>
      <c r="LA99" s="20">
        <f t="shared" si="229"/>
        <v>432210.0039</v>
      </c>
      <c r="LB99" s="20">
        <f t="shared" si="229"/>
        <v>187423.7256</v>
      </c>
      <c r="LC99" s="20">
        <f t="shared" si="229"/>
        <v>249689.0979</v>
      </c>
      <c r="LD99" s="20">
        <f t="shared" si="229"/>
        <v>237301.6395</v>
      </c>
      <c r="LE99" s="20">
        <f t="shared" si="229"/>
        <v>318331.8599</v>
      </c>
      <c r="LF99" s="20">
        <f t="shared" si="229"/>
        <v>234436.633</v>
      </c>
      <c r="LG99" s="20">
        <f t="shared" si="229"/>
        <v>705769.1813</v>
      </c>
      <c r="LH99" s="20">
        <f t="shared" si="229"/>
        <v>298062.9464</v>
      </c>
      <c r="LI99" s="20">
        <f t="shared" si="229"/>
        <v>304569.5203</v>
      </c>
      <c r="LJ99" s="20">
        <f t="shared" si="229"/>
        <v>396008.7884</v>
      </c>
      <c r="LK99" s="20">
        <f t="shared" si="229"/>
        <v>76767.15442</v>
      </c>
      <c r="LL99" s="20">
        <f t="shared" si="229"/>
        <v>153687.3732</v>
      </c>
      <c r="LM99" s="20">
        <f t="shared" si="229"/>
        <v>226292.8601</v>
      </c>
      <c r="LN99" s="20">
        <f t="shared" si="229"/>
        <v>376062.9223</v>
      </c>
      <c r="LO99" s="20">
        <f t="shared" si="229"/>
        <v>129291.635</v>
      </c>
      <c r="LP99" s="20">
        <f t="shared" si="229"/>
        <v>186988.8243</v>
      </c>
      <c r="LQ99" s="20">
        <f t="shared" si="229"/>
        <v>394046.237</v>
      </c>
      <c r="LR99" s="20">
        <f t="shared" si="229"/>
        <v>412695.5212</v>
      </c>
      <c r="LS99" s="20">
        <f t="shared" si="229"/>
        <v>305446.0059</v>
      </c>
      <c r="LT99" s="20">
        <f t="shared" si="229"/>
        <v>219939.7651</v>
      </c>
      <c r="LU99" s="20">
        <f t="shared" si="229"/>
        <v>212149.7063</v>
      </c>
      <c r="LV99" s="20">
        <f t="shared" si="229"/>
        <v>64372.72236</v>
      </c>
      <c r="LW99" s="20">
        <f t="shared" si="229"/>
        <v>1361451.908</v>
      </c>
      <c r="LX99" s="20">
        <f t="shared" si="229"/>
        <v>66041.34567</v>
      </c>
      <c r="LY99" s="20">
        <f t="shared" si="229"/>
        <v>106028.2505</v>
      </c>
      <c r="LZ99" s="20">
        <f t="shared" si="229"/>
        <v>405793.1639</v>
      </c>
      <c r="MA99" s="20">
        <f t="shared" si="229"/>
        <v>416664.8468</v>
      </c>
      <c r="MB99" s="20">
        <f t="shared" si="229"/>
        <v>139922.3683</v>
      </c>
      <c r="MC99" s="20">
        <f t="shared" si="229"/>
        <v>451336.5388</v>
      </c>
      <c r="MD99" s="20">
        <f t="shared" si="229"/>
        <v>47247.59279</v>
      </c>
      <c r="ME99" s="20">
        <f t="shared" si="229"/>
        <v>186570.9903</v>
      </c>
      <c r="MF99" s="20">
        <f t="shared" si="229"/>
        <v>102093.6282</v>
      </c>
      <c r="MG99" s="20">
        <f t="shared" si="229"/>
        <v>356036.4713</v>
      </c>
      <c r="MH99" s="20">
        <f t="shared" si="229"/>
        <v>116439.3072</v>
      </c>
      <c r="MI99" s="20">
        <f t="shared" si="229"/>
        <v>329487.7911</v>
      </c>
      <c r="MJ99" s="20">
        <f t="shared" si="229"/>
        <v>448199.6111</v>
      </c>
      <c r="MK99" s="20">
        <f t="shared" si="229"/>
        <v>164343.7684</v>
      </c>
      <c r="ML99" s="20">
        <f t="shared" si="229"/>
        <v>194521.4013</v>
      </c>
      <c r="MM99" s="20">
        <f t="shared" si="229"/>
        <v>646464.4309</v>
      </c>
      <c r="MN99" s="20">
        <f t="shared" si="229"/>
        <v>74334.52828</v>
      </c>
      <c r="MO99" s="20">
        <f t="shared" si="229"/>
        <v>160813.5034</v>
      </c>
      <c r="MP99" s="20">
        <f t="shared" si="229"/>
        <v>670173.5944</v>
      </c>
      <c r="MQ99" s="20">
        <f t="shared" si="229"/>
        <v>397139.3861</v>
      </c>
      <c r="MR99" s="20">
        <f t="shared" si="229"/>
        <v>17682.42924</v>
      </c>
      <c r="MS99" s="20">
        <f t="shared" si="229"/>
        <v>279361.1574</v>
      </c>
      <c r="MT99" s="20">
        <f t="shared" si="229"/>
        <v>459895.3348</v>
      </c>
      <c r="MU99" s="20">
        <f t="shared" si="229"/>
        <v>140737.0013</v>
      </c>
      <c r="MV99" s="20">
        <f t="shared" si="229"/>
        <v>374787.8491</v>
      </c>
      <c r="MW99" s="20">
        <f t="shared" si="229"/>
        <v>243404.0815</v>
      </c>
      <c r="MX99" s="20">
        <f t="shared" si="229"/>
        <v>250204.5106</v>
      </c>
      <c r="MY99" s="20">
        <f t="shared" si="229"/>
        <v>196381.4063</v>
      </c>
      <c r="MZ99" s="20">
        <f t="shared" si="229"/>
        <v>237888.8205</v>
      </c>
      <c r="NA99" s="20">
        <f t="shared" si="229"/>
        <v>182308.1925</v>
      </c>
      <c r="NB99" s="20">
        <f t="shared" si="229"/>
        <v>376585.119</v>
      </c>
      <c r="NC99" s="20">
        <f t="shared" si="229"/>
        <v>154644.706</v>
      </c>
      <c r="ND99" s="20">
        <f t="shared" si="229"/>
        <v>503209.3988</v>
      </c>
      <c r="NE99" s="20">
        <f t="shared" si="229"/>
        <v>71359.79018</v>
      </c>
      <c r="NF99" s="20">
        <f t="shared" si="229"/>
        <v>335913.1477</v>
      </c>
      <c r="NG99" s="20">
        <f t="shared" si="229"/>
        <v>161984.1711</v>
      </c>
      <c r="NH99" s="20">
        <f t="shared" si="229"/>
        <v>436530.1396</v>
      </c>
      <c r="NI99" s="20">
        <f t="shared" si="229"/>
        <v>204947.6814</v>
      </c>
      <c r="NJ99" s="20">
        <f t="shared" si="229"/>
        <v>662122.0236</v>
      </c>
      <c r="NK99" s="20">
        <f t="shared" si="229"/>
        <v>133446.6551</v>
      </c>
      <c r="NL99" s="20">
        <f t="shared" si="229"/>
        <v>441042.4506</v>
      </c>
      <c r="NM99" s="20">
        <f t="shared" si="229"/>
        <v>35803.57512</v>
      </c>
      <c r="NN99" s="20">
        <f t="shared" si="229"/>
        <v>446073.4903</v>
      </c>
      <c r="NO99" s="20">
        <f t="shared" si="229"/>
        <v>215610.3046</v>
      </c>
      <c r="NP99" s="20">
        <f t="shared" si="229"/>
        <v>316900.2349</v>
      </c>
      <c r="NQ99" s="20">
        <f t="shared" si="229"/>
        <v>206297.0813</v>
      </c>
      <c r="NR99" s="20">
        <f t="shared" si="229"/>
        <v>131951.9655</v>
      </c>
      <c r="NS99" s="20">
        <f t="shared" si="229"/>
        <v>142696.022</v>
      </c>
      <c r="NT99" s="20">
        <f t="shared" si="229"/>
        <v>183170.7857</v>
      </c>
      <c r="NU99" s="20">
        <f t="shared" si="229"/>
        <v>107930.969</v>
      </c>
      <c r="NV99" s="20">
        <f t="shared" si="229"/>
        <v>437938.6057</v>
      </c>
      <c r="NW99" s="20">
        <f t="shared" si="229"/>
        <v>430969.2588</v>
      </c>
      <c r="NX99" s="20">
        <f t="shared" si="229"/>
        <v>215258.8139</v>
      </c>
      <c r="NY99" s="20">
        <f t="shared" si="229"/>
        <v>93563.03892</v>
      </c>
      <c r="NZ99" s="20">
        <f t="shared" si="229"/>
        <v>62158.80007</v>
      </c>
      <c r="OA99" s="20">
        <f t="shared" si="229"/>
        <v>266557.6202</v>
      </c>
      <c r="OB99" s="20">
        <f t="shared" si="229"/>
        <v>286762.0591</v>
      </c>
      <c r="OC99" s="20">
        <f t="shared" si="229"/>
        <v>223210.6385</v>
      </c>
      <c r="OD99" s="20">
        <f t="shared" si="229"/>
        <v>107021.67</v>
      </c>
      <c r="OE99" s="20">
        <f t="shared" si="229"/>
        <v>259354.3464</v>
      </c>
      <c r="OF99" s="20">
        <f t="shared" si="229"/>
        <v>221150.1385</v>
      </c>
      <c r="OG99" s="20">
        <f t="shared" si="229"/>
        <v>552188.7001</v>
      </c>
      <c r="OH99" s="20">
        <f t="shared" si="229"/>
        <v>380364.2553</v>
      </c>
      <c r="OI99" s="20">
        <f t="shared" si="229"/>
        <v>108681.8196</v>
      </c>
      <c r="OJ99" s="20">
        <f t="shared" si="229"/>
        <v>204107.4393</v>
      </c>
      <c r="OK99" s="20">
        <f t="shared" si="229"/>
        <v>507361.9466</v>
      </c>
      <c r="OL99" s="20">
        <f t="shared" si="229"/>
        <v>281661.8868</v>
      </c>
    </row>
    <row r="100" ht="15.75" customHeight="1">
      <c r="A100" s="10">
        <v>2045.0</v>
      </c>
      <c r="B100" s="20">
        <f t="shared" si="13"/>
        <v>586240.9719</v>
      </c>
      <c r="C100" s="20">
        <f t="shared" si="14"/>
        <v>398897.1543</v>
      </c>
      <c r="D100" s="20">
        <f t="shared" si="15"/>
        <v>240097.2339</v>
      </c>
      <c r="E100" s="20">
        <f t="shared" si="16"/>
        <v>135435.2277</v>
      </c>
      <c r="F100" s="20">
        <f t="shared" si="17"/>
        <v>225262.7557</v>
      </c>
      <c r="G100" s="20">
        <f t="shared" si="18"/>
        <v>245994.1735</v>
      </c>
      <c r="H100" s="20">
        <f t="shared" si="19"/>
        <v>560265.9522</v>
      </c>
      <c r="I100" s="20">
        <f t="shared" si="20"/>
        <v>458351.7354</v>
      </c>
      <c r="J100" s="20">
        <f t="shared" si="21"/>
        <v>501942.1834</v>
      </c>
      <c r="K100" s="20">
        <f t="shared" si="22"/>
        <v>151220.837</v>
      </c>
      <c r="L100" s="20">
        <f t="shared" si="23"/>
        <v>516437.2049</v>
      </c>
      <c r="M100" s="20">
        <f t="shared" si="24"/>
        <v>169406.7895</v>
      </c>
      <c r="N100" s="20">
        <f t="shared" si="25"/>
        <v>522491.5098</v>
      </c>
      <c r="O100" s="20">
        <f t="shared" si="26"/>
        <v>160772.7132</v>
      </c>
      <c r="P100" s="20">
        <f t="shared" si="27"/>
        <v>425259.683</v>
      </c>
      <c r="Q100" s="20">
        <f t="shared" si="28"/>
        <v>275263.3338</v>
      </c>
      <c r="R100" s="20">
        <f t="shared" si="29"/>
        <v>242597.2759</v>
      </c>
      <c r="S100" s="20">
        <f t="shared" si="30"/>
        <v>271955.6554</v>
      </c>
      <c r="T100" s="20">
        <f t="shared" si="31"/>
        <v>1006280.445</v>
      </c>
      <c r="U100" s="20">
        <f t="shared" si="32"/>
        <v>964638.3651</v>
      </c>
      <c r="V100" s="20">
        <f t="shared" si="33"/>
        <v>667694.672</v>
      </c>
      <c r="W100" s="20">
        <f t="shared" si="34"/>
        <v>248591.08</v>
      </c>
      <c r="X100" s="20">
        <f t="shared" si="35"/>
        <v>464897.2702</v>
      </c>
      <c r="Y100" s="20">
        <f t="shared" si="36"/>
        <v>353324.8277</v>
      </c>
      <c r="Z100" s="20">
        <f t="shared" si="37"/>
        <v>106574.2323</v>
      </c>
      <c r="AA100" s="20">
        <f t="shared" si="38"/>
        <v>765272.6571</v>
      </c>
      <c r="AB100" s="20">
        <f t="shared" si="39"/>
        <v>169915.4761</v>
      </c>
      <c r="AC100" s="20">
        <f t="shared" si="40"/>
        <v>651454.1315</v>
      </c>
      <c r="AD100" s="20">
        <f t="shared" si="41"/>
        <v>314593.7336</v>
      </c>
      <c r="AE100" s="20">
        <f t="shared" si="42"/>
        <v>279922.7533</v>
      </c>
      <c r="AF100" s="20">
        <f t="shared" si="43"/>
        <v>1325297.928</v>
      </c>
      <c r="AG100" s="20">
        <f t="shared" si="44"/>
        <v>748765.2707</v>
      </c>
      <c r="AH100" s="20">
        <f t="shared" si="45"/>
        <v>188813.5704</v>
      </c>
      <c r="AI100" s="20">
        <f t="shared" si="46"/>
        <v>245202.9549</v>
      </c>
      <c r="AJ100" s="20">
        <f t="shared" si="47"/>
        <v>650683.6964</v>
      </c>
      <c r="AK100" s="20">
        <f t="shared" si="48"/>
        <v>930414.6099</v>
      </c>
      <c r="AL100" s="20">
        <f t="shared" si="49"/>
        <v>666145.1344</v>
      </c>
      <c r="AM100" s="20">
        <f t="shared" si="50"/>
        <v>67438.63601</v>
      </c>
      <c r="AN100" s="20">
        <f t="shared" si="51"/>
        <v>183767.5223</v>
      </c>
      <c r="AO100" s="20">
        <f t="shared" si="52"/>
        <v>425283.1029</v>
      </c>
      <c r="AP100" s="20">
        <f t="shared" si="53"/>
        <v>957998.0341</v>
      </c>
      <c r="AQ100" s="20">
        <f t="shared" si="54"/>
        <v>167604.4657</v>
      </c>
      <c r="AR100" s="20">
        <f t="shared" si="55"/>
        <v>101654.9598</v>
      </c>
      <c r="AS100" s="20">
        <f t="shared" si="56"/>
        <v>995194.5875</v>
      </c>
      <c r="AT100" s="20">
        <f t="shared" si="57"/>
        <v>413810.8378</v>
      </c>
      <c r="AU100" s="20">
        <f t="shared" si="58"/>
        <v>483410.6801</v>
      </c>
      <c r="AV100" s="20">
        <f t="shared" si="59"/>
        <v>511471.2573</v>
      </c>
      <c r="AW100" s="20">
        <f t="shared" si="60"/>
        <v>721729.0795</v>
      </c>
      <c r="AX100" s="20">
        <f t="shared" si="61"/>
        <v>301907.9708</v>
      </c>
      <c r="AY100" s="20">
        <f t="shared" si="62"/>
        <v>556180.9568</v>
      </c>
      <c r="AZ100" s="20">
        <f t="shared" si="63"/>
        <v>766738.3713</v>
      </c>
      <c r="BA100" s="20">
        <f t="shared" si="64"/>
        <v>825219.5933</v>
      </c>
      <c r="BB100" s="20">
        <f t="shared" si="65"/>
        <v>427085.1924</v>
      </c>
      <c r="BC100" s="20">
        <f t="shared" si="66"/>
        <v>82908.49001</v>
      </c>
      <c r="BD100" s="20">
        <f t="shared" si="67"/>
        <v>598457.5292</v>
      </c>
      <c r="BE100" s="20">
        <f t="shared" si="68"/>
        <v>611881.7667</v>
      </c>
      <c r="BF100" s="20">
        <f t="shared" si="69"/>
        <v>311104.9206</v>
      </c>
      <c r="BG100" s="20">
        <f t="shared" si="70"/>
        <v>126252.3874</v>
      </c>
      <c r="BH100" s="20">
        <f t="shared" si="71"/>
        <v>104355.8699</v>
      </c>
      <c r="BI100" s="20">
        <f t="shared" si="72"/>
        <v>282131.3773</v>
      </c>
      <c r="BJ100" s="20">
        <f t="shared" si="73"/>
        <v>376902.8721</v>
      </c>
      <c r="BK100" s="20">
        <f t="shared" si="74"/>
        <v>1141730.51</v>
      </c>
      <c r="BL100" s="20">
        <f t="shared" si="75"/>
        <v>517776.2139</v>
      </c>
      <c r="BM100" s="20">
        <f t="shared" si="76"/>
        <v>131210.3184</v>
      </c>
      <c r="BN100" s="20">
        <f t="shared" si="77"/>
        <v>464027.77</v>
      </c>
      <c r="BO100" s="20">
        <f t="shared" si="78"/>
        <v>931763.9443</v>
      </c>
      <c r="BP100" s="20">
        <f t="shared" si="79"/>
        <v>363734.6956</v>
      </c>
      <c r="BQ100" s="20">
        <f t="shared" si="80"/>
        <v>472290.6923</v>
      </c>
      <c r="BR100" s="20">
        <f t="shared" si="81"/>
        <v>183031.0265</v>
      </c>
      <c r="BS100" s="20">
        <f t="shared" si="82"/>
        <v>219812.1045</v>
      </c>
      <c r="BT100" s="20">
        <f t="shared" si="83"/>
        <v>355770.8106</v>
      </c>
      <c r="BU100" s="20">
        <f t="shared" si="84"/>
        <v>416669.2398</v>
      </c>
      <c r="BV100" s="20">
        <f t="shared" si="85"/>
        <v>310998.7307</v>
      </c>
      <c r="BW100" s="20">
        <f t="shared" si="86"/>
        <v>548171.2083</v>
      </c>
      <c r="BX100" s="20">
        <f t="shared" si="87"/>
        <v>627822.4772</v>
      </c>
      <c r="BY100" s="20">
        <f t="shared" si="88"/>
        <v>525991.1482</v>
      </c>
      <c r="BZ100" s="20">
        <f t="shared" si="89"/>
        <v>500176.952</v>
      </c>
      <c r="CA100" s="20">
        <f t="shared" si="90"/>
        <v>375062.9099</v>
      </c>
      <c r="CB100" s="20">
        <f t="shared" si="91"/>
        <v>344515.1953</v>
      </c>
      <c r="CC100" s="20">
        <f t="shared" si="92"/>
        <v>154324.7824</v>
      </c>
      <c r="CD100" s="20">
        <f t="shared" si="93"/>
        <v>107997.8645</v>
      </c>
      <c r="CE100" s="20">
        <f t="shared" si="94"/>
        <v>363516.9542</v>
      </c>
      <c r="CF100" s="20">
        <f t="shared" si="95"/>
        <v>294890.6575</v>
      </c>
      <c r="CG100" s="20">
        <f t="shared" si="96"/>
        <v>317220.1509</v>
      </c>
      <c r="CH100" s="20">
        <f t="shared" si="97"/>
        <v>667504.6817</v>
      </c>
      <c r="CI100" s="20">
        <f t="shared" si="98"/>
        <v>369476.8306</v>
      </c>
      <c r="CJ100" s="20">
        <f t="shared" si="99"/>
        <v>354281.3793</v>
      </c>
      <c r="CK100" s="20">
        <f t="shared" si="100"/>
        <v>33969.16555</v>
      </c>
      <c r="CL100" s="20">
        <f t="shared" si="101"/>
        <v>382211.0653</v>
      </c>
      <c r="CM100" s="20">
        <f t="shared" si="102"/>
        <v>238785.8915</v>
      </c>
      <c r="CN100" s="20">
        <f t="shared" si="103"/>
        <v>897241.1383</v>
      </c>
      <c r="CO100" s="20">
        <f t="shared" si="104"/>
        <v>1639432.074</v>
      </c>
      <c r="CP100" s="20">
        <f t="shared" si="105"/>
        <v>371766.0401</v>
      </c>
      <c r="CQ100" s="20">
        <f t="shared" si="106"/>
        <v>191670.5223</v>
      </c>
      <c r="CR100" s="20">
        <f t="shared" si="107"/>
        <v>903303.0893</v>
      </c>
      <c r="CS100" s="20">
        <f t="shared" si="108"/>
        <v>1200263.112</v>
      </c>
      <c r="CT100" s="20">
        <f t="shared" si="109"/>
        <v>244450.6516</v>
      </c>
      <c r="CU100" s="20">
        <f t="shared" si="110"/>
        <v>358578.9169</v>
      </c>
      <c r="CV100" s="20">
        <f t="shared" si="111"/>
        <v>468040.7135</v>
      </c>
      <c r="CW100" s="20">
        <f t="shared" si="112"/>
        <v>1008452.779</v>
      </c>
      <c r="CX100" s="20">
        <f t="shared" si="113"/>
        <v>320978.5597</v>
      </c>
      <c r="CY100" s="20">
        <f t="shared" si="114"/>
        <v>1283939.329</v>
      </c>
      <c r="CZ100" s="20">
        <f t="shared" si="115"/>
        <v>1070523.736</v>
      </c>
      <c r="DA100" s="20">
        <f t="shared" si="116"/>
        <v>799423.3165</v>
      </c>
      <c r="DB100" s="20">
        <f t="shared" si="117"/>
        <v>235810.5561</v>
      </c>
      <c r="DC100" s="20">
        <f t="shared" si="118"/>
        <v>1049460.564</v>
      </c>
      <c r="DD100" s="20">
        <f t="shared" si="119"/>
        <v>212012.9712</v>
      </c>
      <c r="DE100" s="20">
        <f t="shared" si="120"/>
        <v>453156.5368</v>
      </c>
      <c r="DF100" s="20">
        <f t="shared" si="121"/>
        <v>149710.2201</v>
      </c>
      <c r="DG100" s="20">
        <f t="shared" si="122"/>
        <v>282240.269</v>
      </c>
      <c r="DH100" s="20">
        <f t="shared" si="123"/>
        <v>799074.5937</v>
      </c>
      <c r="DI100" s="20">
        <f t="shared" si="124"/>
        <v>388982.9218</v>
      </c>
      <c r="DJ100" s="20">
        <f t="shared" si="125"/>
        <v>474873.1309</v>
      </c>
      <c r="DK100" s="20">
        <f t="shared" si="126"/>
        <v>425049.8552</v>
      </c>
      <c r="DL100" s="20">
        <f t="shared" si="127"/>
        <v>592619.7873</v>
      </c>
      <c r="DM100" s="20">
        <f t="shared" si="128"/>
        <v>453692.2706</v>
      </c>
      <c r="DN100" s="20">
        <f t="shared" si="129"/>
        <v>1258206.052</v>
      </c>
      <c r="DO100" s="20">
        <f t="shared" si="130"/>
        <v>618108.9596</v>
      </c>
      <c r="DP100" s="20">
        <f t="shared" si="131"/>
        <v>551807.0079</v>
      </c>
      <c r="DQ100" s="20">
        <f t="shared" si="132"/>
        <v>612040.2471</v>
      </c>
      <c r="DR100" s="20">
        <f t="shared" si="133"/>
        <v>127555.0872</v>
      </c>
      <c r="DS100" s="20">
        <f t="shared" si="134"/>
        <v>307193.9345</v>
      </c>
      <c r="DT100" s="20">
        <f t="shared" si="135"/>
        <v>442460.6778</v>
      </c>
      <c r="DU100" s="20">
        <f t="shared" si="136"/>
        <v>806401.2906</v>
      </c>
      <c r="DV100" s="20">
        <f t="shared" si="137"/>
        <v>233974.1773</v>
      </c>
      <c r="DW100" s="20">
        <f t="shared" si="138"/>
        <v>372667.0964</v>
      </c>
      <c r="DX100" s="20">
        <f t="shared" si="139"/>
        <v>829522.8849</v>
      </c>
      <c r="DY100" s="20">
        <f t="shared" si="140"/>
        <v>730183.2332</v>
      </c>
      <c r="DZ100" s="20">
        <f t="shared" si="141"/>
        <v>637641.6535</v>
      </c>
      <c r="EA100" s="20">
        <f t="shared" si="142"/>
        <v>404351.2427</v>
      </c>
      <c r="EB100" s="20">
        <f t="shared" si="143"/>
        <v>435357.6355</v>
      </c>
      <c r="EC100" s="20">
        <f t="shared" si="144"/>
        <v>116635.3967</v>
      </c>
      <c r="ED100" s="20">
        <f t="shared" si="145"/>
        <v>2974641.635</v>
      </c>
      <c r="EE100" s="20">
        <f t="shared" si="146"/>
        <v>143107.811</v>
      </c>
      <c r="EF100" s="20">
        <f t="shared" si="147"/>
        <v>209970.3138</v>
      </c>
      <c r="EG100" s="20">
        <f t="shared" si="148"/>
        <v>814250.8826</v>
      </c>
      <c r="EH100" s="20">
        <f t="shared" si="149"/>
        <v>764556.7543</v>
      </c>
      <c r="EI100" s="20">
        <f t="shared" si="150"/>
        <v>225961.0571</v>
      </c>
      <c r="EJ100" s="20">
        <f t="shared" si="151"/>
        <v>833643.9497</v>
      </c>
      <c r="EK100" s="20">
        <f t="shared" si="152"/>
        <v>82918.38838</v>
      </c>
      <c r="EL100" s="20">
        <f t="shared" si="153"/>
        <v>333394.5049</v>
      </c>
      <c r="EM100" s="20">
        <f t="shared" si="154"/>
        <v>189707.3415</v>
      </c>
      <c r="EN100" s="20">
        <f t="shared" si="155"/>
        <v>679253.5871</v>
      </c>
      <c r="EO100" s="20">
        <f t="shared" si="156"/>
        <v>202206.6814</v>
      </c>
      <c r="EP100" s="20">
        <f t="shared" si="157"/>
        <v>680616.0986</v>
      </c>
      <c r="EQ100" s="20">
        <f t="shared" si="158"/>
        <v>654247.2245</v>
      </c>
      <c r="ER100" s="20">
        <f t="shared" si="159"/>
        <v>321223.3836</v>
      </c>
      <c r="ES100" s="20">
        <f t="shared" si="160"/>
        <v>349390.4305</v>
      </c>
      <c r="ET100" s="20">
        <f t="shared" si="161"/>
        <v>1067041.69</v>
      </c>
      <c r="EU100" s="20">
        <f t="shared" si="162"/>
        <v>141887.4235</v>
      </c>
      <c r="EV100" s="20">
        <f t="shared" si="163"/>
        <v>320611.6522</v>
      </c>
      <c r="EW100" s="20">
        <f t="shared" si="164"/>
        <v>1230825.356</v>
      </c>
      <c r="EX100" s="20">
        <f t="shared" si="165"/>
        <v>816191.4384</v>
      </c>
      <c r="EY100" s="20">
        <f t="shared" si="166"/>
        <v>33158.47626</v>
      </c>
      <c r="EZ100" s="20">
        <f t="shared" si="167"/>
        <v>552314.3384</v>
      </c>
      <c r="FA100" s="20">
        <f t="shared" si="168"/>
        <v>903680.6175</v>
      </c>
      <c r="FB100" s="20">
        <f t="shared" si="169"/>
        <v>280208.7268</v>
      </c>
      <c r="FC100" s="20">
        <f t="shared" si="170"/>
        <v>764619.9765</v>
      </c>
      <c r="FD100" s="20">
        <f t="shared" si="171"/>
        <v>383211.1536</v>
      </c>
      <c r="FE100" s="20">
        <f t="shared" si="172"/>
        <v>521703.4323</v>
      </c>
      <c r="FF100" s="20">
        <f t="shared" si="173"/>
        <v>385023.5246</v>
      </c>
      <c r="FG100" s="20">
        <f t="shared" si="174"/>
        <v>433322.2849</v>
      </c>
      <c r="FH100" s="20">
        <f t="shared" si="175"/>
        <v>371679.3575</v>
      </c>
      <c r="FI100" s="20">
        <f t="shared" si="176"/>
        <v>629819.9197</v>
      </c>
      <c r="FJ100" s="20">
        <f t="shared" si="177"/>
        <v>230614.3354</v>
      </c>
      <c r="FK100" s="20">
        <f t="shared" si="178"/>
        <v>1002666.356</v>
      </c>
      <c r="FL100" s="20">
        <f t="shared" si="179"/>
        <v>159795.6117</v>
      </c>
      <c r="FM100" s="20">
        <f t="shared" si="180"/>
        <v>618336.1019</v>
      </c>
      <c r="FN100" s="20">
        <f t="shared" si="181"/>
        <v>323917.8042</v>
      </c>
      <c r="FO100" s="20">
        <f t="shared" si="182"/>
        <v>745829.9435</v>
      </c>
      <c r="FP100" s="20">
        <f t="shared" si="183"/>
        <v>380711.3346</v>
      </c>
      <c r="FQ100" s="20">
        <f t="shared" si="184"/>
        <v>1274371.749</v>
      </c>
      <c r="FR100" s="20">
        <f t="shared" si="185"/>
        <v>233761.5436</v>
      </c>
      <c r="FS100" s="20">
        <f t="shared" si="186"/>
        <v>938790.3764</v>
      </c>
      <c r="FT100" s="20">
        <f t="shared" si="187"/>
        <v>73643.65782</v>
      </c>
      <c r="FU100" s="20">
        <f t="shared" si="188"/>
        <v>763002.7427</v>
      </c>
      <c r="FV100" s="20">
        <f t="shared" si="189"/>
        <v>402612.5961</v>
      </c>
      <c r="FW100" s="20">
        <f t="shared" si="190"/>
        <v>560768.2125</v>
      </c>
      <c r="FX100" s="20">
        <f t="shared" si="191"/>
        <v>355915.6713</v>
      </c>
      <c r="FY100" s="20">
        <f t="shared" si="192"/>
        <v>203167.5847</v>
      </c>
      <c r="FZ100" s="20">
        <f t="shared" si="193"/>
        <v>276825.7585</v>
      </c>
      <c r="GA100" s="20">
        <f t="shared" si="194"/>
        <v>306204.4184</v>
      </c>
      <c r="GB100" s="20">
        <f t="shared" si="195"/>
        <v>199101.7184</v>
      </c>
      <c r="GC100" s="20">
        <f t="shared" si="196"/>
        <v>933915.1114</v>
      </c>
      <c r="GD100" s="20">
        <f t="shared" si="197"/>
        <v>795136.2945</v>
      </c>
      <c r="GE100" s="20">
        <f t="shared" si="198"/>
        <v>361632.3791</v>
      </c>
      <c r="GF100" s="20">
        <f t="shared" si="199"/>
        <v>153484.0729</v>
      </c>
      <c r="GG100" s="20">
        <f t="shared" si="200"/>
        <v>109345.6761</v>
      </c>
      <c r="GH100" s="20">
        <f t="shared" si="201"/>
        <v>524064.9709</v>
      </c>
      <c r="GI100" s="20">
        <f t="shared" si="202"/>
        <v>553721.6249</v>
      </c>
      <c r="GJ100" s="20">
        <f t="shared" si="203"/>
        <v>413461.0898</v>
      </c>
      <c r="GK100" s="20">
        <f t="shared" si="204"/>
        <v>197530.6146</v>
      </c>
      <c r="GL100" s="20">
        <f t="shared" si="205"/>
        <v>505946.7146</v>
      </c>
      <c r="GM100" s="20">
        <f t="shared" si="206"/>
        <v>456291.511</v>
      </c>
      <c r="GN100" s="20">
        <f t="shared" si="207"/>
        <v>1117246.841</v>
      </c>
      <c r="GO100" s="20">
        <f t="shared" si="208"/>
        <v>745769.6854</v>
      </c>
      <c r="GP100" s="20">
        <f t="shared" si="209"/>
        <v>174164.5318</v>
      </c>
      <c r="GQ100" s="20">
        <f t="shared" si="210"/>
        <v>366873.3113</v>
      </c>
      <c r="GR100" s="20">
        <f t="shared" si="211"/>
        <v>954190.8435</v>
      </c>
      <c r="GS100" s="20">
        <f t="shared" si="212"/>
        <v>643982.274</v>
      </c>
      <c r="GU100" s="20">
        <f t="shared" ref="GU100:OL100" si="230">B100/POWER(1+$B$31,20)</f>
        <v>324587.4122</v>
      </c>
      <c r="GV100" s="20">
        <f t="shared" si="230"/>
        <v>220859.6828</v>
      </c>
      <c r="GW100" s="20">
        <f t="shared" si="230"/>
        <v>132936.0171</v>
      </c>
      <c r="GX100" s="20">
        <f t="shared" si="230"/>
        <v>74987.20182</v>
      </c>
      <c r="GY100" s="20">
        <f t="shared" si="230"/>
        <v>124722.5262</v>
      </c>
      <c r="GZ100" s="20">
        <f t="shared" si="230"/>
        <v>136201.0095</v>
      </c>
      <c r="HA100" s="20">
        <f t="shared" si="230"/>
        <v>310205.6736</v>
      </c>
      <c r="HB100" s="20">
        <f t="shared" si="230"/>
        <v>253778.2428</v>
      </c>
      <c r="HC100" s="20">
        <f t="shared" si="230"/>
        <v>277913.2169</v>
      </c>
      <c r="HD100" s="20">
        <f t="shared" si="230"/>
        <v>83727.311</v>
      </c>
      <c r="HE100" s="20">
        <f t="shared" si="230"/>
        <v>285938.7589</v>
      </c>
      <c r="HF100" s="20">
        <f t="shared" si="230"/>
        <v>93796.43194</v>
      </c>
      <c r="HG100" s="20">
        <f t="shared" si="230"/>
        <v>289290.8808</v>
      </c>
      <c r="HH100" s="20">
        <f t="shared" si="230"/>
        <v>89015.95323</v>
      </c>
      <c r="HI100" s="20">
        <f t="shared" si="230"/>
        <v>235455.9757</v>
      </c>
      <c r="HJ100" s="20">
        <f t="shared" si="230"/>
        <v>152406.6339</v>
      </c>
      <c r="HK100" s="20">
        <f t="shared" si="230"/>
        <v>134320.2297</v>
      </c>
      <c r="HL100" s="20">
        <f t="shared" si="230"/>
        <v>150575.2526</v>
      </c>
      <c r="HM100" s="20">
        <f t="shared" si="230"/>
        <v>557153.0842</v>
      </c>
      <c r="HN100" s="20">
        <f t="shared" si="230"/>
        <v>534096.8743</v>
      </c>
      <c r="HO100" s="20">
        <f t="shared" si="230"/>
        <v>369686.3511</v>
      </c>
      <c r="HP100" s="20">
        <f t="shared" si="230"/>
        <v>137638.8537</v>
      </c>
      <c r="HQ100" s="20">
        <f t="shared" si="230"/>
        <v>257402.3467</v>
      </c>
      <c r="HR100" s="20">
        <f t="shared" si="230"/>
        <v>195627.3904</v>
      </c>
      <c r="HS100" s="20">
        <f t="shared" si="230"/>
        <v>59007.56844</v>
      </c>
      <c r="HT100" s="20">
        <f t="shared" si="230"/>
        <v>423712.9156</v>
      </c>
      <c r="HU100" s="20">
        <f t="shared" si="230"/>
        <v>94078.07937</v>
      </c>
      <c r="HV100" s="20">
        <f t="shared" si="230"/>
        <v>360694.3576</v>
      </c>
      <c r="HW100" s="20">
        <f t="shared" si="230"/>
        <v>174182.9227</v>
      </c>
      <c r="HX100" s="20">
        <f t="shared" si="230"/>
        <v>154986.4416</v>
      </c>
      <c r="HY100" s="20">
        <f t="shared" si="230"/>
        <v>733785.3297</v>
      </c>
      <c r="HZ100" s="20">
        <f t="shared" si="230"/>
        <v>414573.176</v>
      </c>
      <c r="IA100" s="20">
        <f t="shared" si="230"/>
        <v>104541.496</v>
      </c>
      <c r="IB100" s="20">
        <f t="shared" si="230"/>
        <v>135762.931</v>
      </c>
      <c r="IC100" s="20">
        <f t="shared" si="230"/>
        <v>360267.7863</v>
      </c>
      <c r="ID100" s="20">
        <f t="shared" si="230"/>
        <v>515148.0108</v>
      </c>
      <c r="IE100" s="20">
        <f t="shared" si="230"/>
        <v>368828.4097</v>
      </c>
      <c r="IF100" s="20">
        <f t="shared" si="230"/>
        <v>37339.13766</v>
      </c>
      <c r="IG100" s="20">
        <f t="shared" si="230"/>
        <v>101747.6215</v>
      </c>
      <c r="IH100" s="20">
        <f t="shared" si="230"/>
        <v>235468.9428</v>
      </c>
      <c r="II100" s="20">
        <f t="shared" si="230"/>
        <v>530420.284</v>
      </c>
      <c r="IJ100" s="20">
        <f t="shared" si="230"/>
        <v>92798.52894</v>
      </c>
      <c r="IK100" s="20">
        <f t="shared" si="230"/>
        <v>56283.88655</v>
      </c>
      <c r="IL100" s="20">
        <f t="shared" si="230"/>
        <v>551015.1138</v>
      </c>
      <c r="IM100" s="20">
        <f t="shared" si="230"/>
        <v>229117.0277</v>
      </c>
      <c r="IN100" s="20">
        <f t="shared" si="230"/>
        <v>267652.7729</v>
      </c>
      <c r="IO100" s="20">
        <f t="shared" si="230"/>
        <v>283189.2341</v>
      </c>
      <c r="IP100" s="20">
        <f t="shared" si="230"/>
        <v>399603.8924</v>
      </c>
      <c r="IQ100" s="20">
        <f t="shared" si="230"/>
        <v>167159.1234</v>
      </c>
      <c r="IR100" s="20">
        <f t="shared" si="230"/>
        <v>307943.9107</v>
      </c>
      <c r="IS100" s="20">
        <f t="shared" si="230"/>
        <v>424524.446</v>
      </c>
      <c r="IT100" s="20">
        <f t="shared" si="230"/>
        <v>456904.0807</v>
      </c>
      <c r="IU100" s="20">
        <f t="shared" si="230"/>
        <v>236466.716</v>
      </c>
      <c r="IV100" s="20">
        <f t="shared" si="230"/>
        <v>45904.42073</v>
      </c>
      <c r="IW100" s="20">
        <f t="shared" si="230"/>
        <v>331351.4238</v>
      </c>
      <c r="IX100" s="20">
        <f t="shared" si="230"/>
        <v>338784.0987</v>
      </c>
      <c r="IY100" s="20">
        <f t="shared" si="230"/>
        <v>172251.2516</v>
      </c>
      <c r="IZ100" s="20">
        <f t="shared" si="230"/>
        <v>69902.88582</v>
      </c>
      <c r="JA100" s="20">
        <f t="shared" si="230"/>
        <v>57779.31498</v>
      </c>
      <c r="JB100" s="20">
        <f t="shared" si="230"/>
        <v>156209.3031</v>
      </c>
      <c r="JC100" s="20">
        <f t="shared" si="230"/>
        <v>208681.982</v>
      </c>
      <c r="JD100" s="20">
        <f t="shared" si="230"/>
        <v>632148.5013</v>
      </c>
      <c r="JE100" s="20">
        <f t="shared" si="230"/>
        <v>286680.1358</v>
      </c>
      <c r="JF100" s="20">
        <f t="shared" si="230"/>
        <v>72647.97202</v>
      </c>
      <c r="JG100" s="20">
        <f t="shared" si="230"/>
        <v>256920.9255</v>
      </c>
      <c r="JH100" s="20">
        <f t="shared" si="230"/>
        <v>515895.1046</v>
      </c>
      <c r="JI100" s="20">
        <f t="shared" si="230"/>
        <v>201391.0819</v>
      </c>
      <c r="JJ100" s="20">
        <f t="shared" si="230"/>
        <v>261495.9052</v>
      </c>
      <c r="JK100" s="20">
        <f t="shared" si="230"/>
        <v>101339.8417</v>
      </c>
      <c r="JL100" s="20">
        <f t="shared" si="230"/>
        <v>121704.6327</v>
      </c>
      <c r="JM100" s="20">
        <f t="shared" si="230"/>
        <v>196981.6719</v>
      </c>
      <c r="JN100" s="20">
        <f t="shared" si="230"/>
        <v>230699.6556</v>
      </c>
      <c r="JO100" s="20">
        <f t="shared" si="230"/>
        <v>172192.4568</v>
      </c>
      <c r="JP100" s="20">
        <f t="shared" si="230"/>
        <v>303509.1072</v>
      </c>
      <c r="JQ100" s="20">
        <f t="shared" si="230"/>
        <v>347610.0836</v>
      </c>
      <c r="JR100" s="20">
        <f t="shared" si="230"/>
        <v>291228.5457</v>
      </c>
      <c r="JS100" s="20">
        <f t="shared" si="230"/>
        <v>276935.8511</v>
      </c>
      <c r="JT100" s="20">
        <f t="shared" si="230"/>
        <v>207663.2395</v>
      </c>
      <c r="JU100" s="20">
        <f t="shared" si="230"/>
        <v>190749.7106</v>
      </c>
      <c r="JV100" s="20">
        <f t="shared" si="230"/>
        <v>85445.89026</v>
      </c>
      <c r="JW100" s="20">
        <f t="shared" si="230"/>
        <v>59795.7991</v>
      </c>
      <c r="JX100" s="20">
        <f t="shared" si="230"/>
        <v>201270.5238</v>
      </c>
      <c r="JY100" s="20">
        <f t="shared" si="230"/>
        <v>163273.8072</v>
      </c>
      <c r="JZ100" s="20">
        <f t="shared" si="230"/>
        <v>175637.1063</v>
      </c>
      <c r="KA100" s="20">
        <f t="shared" si="230"/>
        <v>369581.1581</v>
      </c>
      <c r="KB100" s="20">
        <f t="shared" si="230"/>
        <v>204570.3629</v>
      </c>
      <c r="KC100" s="20">
        <f t="shared" si="230"/>
        <v>196157.0099</v>
      </c>
      <c r="KD100" s="20">
        <f t="shared" si="230"/>
        <v>18807.90336</v>
      </c>
      <c r="KE100" s="20">
        <f t="shared" si="230"/>
        <v>211620.9998</v>
      </c>
      <c r="KF100" s="20">
        <f t="shared" si="230"/>
        <v>132209.9586</v>
      </c>
      <c r="KG100" s="20">
        <f t="shared" si="230"/>
        <v>496780.6639</v>
      </c>
      <c r="KH100" s="20">
        <f t="shared" si="230"/>
        <v>907713.7903</v>
      </c>
      <c r="KI100" s="20">
        <f t="shared" si="230"/>
        <v>205837.8426</v>
      </c>
      <c r="KJ100" s="20">
        <f t="shared" si="230"/>
        <v>106123.321</v>
      </c>
      <c r="KK100" s="20">
        <f t="shared" si="230"/>
        <v>500137.0192</v>
      </c>
      <c r="KL100" s="20">
        <f t="shared" si="230"/>
        <v>664556.5836</v>
      </c>
      <c r="KM100" s="20">
        <f t="shared" si="230"/>
        <v>135346.3989</v>
      </c>
      <c r="KN100" s="20">
        <f t="shared" si="230"/>
        <v>198536.4522</v>
      </c>
      <c r="KO100" s="20">
        <f t="shared" si="230"/>
        <v>259142.795</v>
      </c>
      <c r="KP100" s="20">
        <f t="shared" si="230"/>
        <v>558355.8528</v>
      </c>
      <c r="KQ100" s="20">
        <f t="shared" si="230"/>
        <v>177718.0461</v>
      </c>
      <c r="KR100" s="20">
        <f t="shared" si="230"/>
        <v>710886.0763</v>
      </c>
      <c r="KS100" s="20">
        <f t="shared" si="230"/>
        <v>592723.0368</v>
      </c>
      <c r="KT100" s="20">
        <f t="shared" si="230"/>
        <v>442621.3077</v>
      </c>
      <c r="KU100" s="20">
        <f t="shared" si="230"/>
        <v>130562.5875</v>
      </c>
      <c r="KV100" s="20">
        <f t="shared" si="230"/>
        <v>581060.8692</v>
      </c>
      <c r="KW100" s="20">
        <f t="shared" si="230"/>
        <v>117386.4417</v>
      </c>
      <c r="KX100" s="20">
        <f t="shared" si="230"/>
        <v>250901.7873</v>
      </c>
      <c r="KY100" s="20">
        <f t="shared" si="230"/>
        <v>82890.91904</v>
      </c>
      <c r="KZ100" s="20">
        <f t="shared" si="230"/>
        <v>156269.5938</v>
      </c>
      <c r="LA100" s="20">
        <f t="shared" si="230"/>
        <v>442428.2283</v>
      </c>
      <c r="LB100" s="20">
        <f t="shared" si="230"/>
        <v>215370.4126</v>
      </c>
      <c r="LC100" s="20">
        <f t="shared" si="230"/>
        <v>262925.7389</v>
      </c>
      <c r="LD100" s="20">
        <f t="shared" si="230"/>
        <v>235339.7992</v>
      </c>
      <c r="LE100" s="20">
        <f t="shared" si="230"/>
        <v>328119.2077</v>
      </c>
      <c r="LF100" s="20">
        <f t="shared" si="230"/>
        <v>251198.4101</v>
      </c>
      <c r="LG100" s="20">
        <f t="shared" si="230"/>
        <v>696638.1847</v>
      </c>
      <c r="LH100" s="20">
        <f t="shared" si="230"/>
        <v>342231.9444</v>
      </c>
      <c r="LI100" s="20">
        <f t="shared" si="230"/>
        <v>305522.1613</v>
      </c>
      <c r="LJ100" s="20">
        <f t="shared" si="230"/>
        <v>338871.8454</v>
      </c>
      <c r="LK100" s="20">
        <f t="shared" si="230"/>
        <v>70624.15912</v>
      </c>
      <c r="LL100" s="20">
        <f t="shared" si="230"/>
        <v>170085.8334</v>
      </c>
      <c r="LM100" s="20">
        <f t="shared" si="230"/>
        <v>244979.7495</v>
      </c>
      <c r="LN100" s="20">
        <f t="shared" si="230"/>
        <v>446484.8427</v>
      </c>
      <c r="LO100" s="20">
        <f t="shared" si="230"/>
        <v>129545.8291</v>
      </c>
      <c r="LP100" s="20">
        <f t="shared" si="230"/>
        <v>206336.7357</v>
      </c>
      <c r="LQ100" s="20">
        <f t="shared" si="230"/>
        <v>459286.7089</v>
      </c>
      <c r="LR100" s="20">
        <f t="shared" si="230"/>
        <v>404284.7523</v>
      </c>
      <c r="LS100" s="20">
        <f t="shared" si="230"/>
        <v>353046.7234</v>
      </c>
      <c r="LT100" s="20">
        <f t="shared" si="230"/>
        <v>223879.4792</v>
      </c>
      <c r="LU100" s="20">
        <f t="shared" si="230"/>
        <v>241046.9672</v>
      </c>
      <c r="LV100" s="20">
        <f t="shared" si="230"/>
        <v>64578.19124</v>
      </c>
      <c r="LW100" s="20">
        <f t="shared" si="230"/>
        <v>1646986.951</v>
      </c>
      <c r="LX100" s="20">
        <f t="shared" si="230"/>
        <v>79235.32519</v>
      </c>
      <c r="LY100" s="20">
        <f t="shared" si="230"/>
        <v>116255.4718</v>
      </c>
      <c r="LZ100" s="20">
        <f t="shared" si="230"/>
        <v>450830.9715</v>
      </c>
      <c r="MA100" s="20">
        <f t="shared" si="230"/>
        <v>423316.5376</v>
      </c>
      <c r="MB100" s="20">
        <f t="shared" si="230"/>
        <v>125109.1587</v>
      </c>
      <c r="MC100" s="20">
        <f t="shared" si="230"/>
        <v>461568.4426</v>
      </c>
      <c r="MD100" s="20">
        <f t="shared" si="230"/>
        <v>45909.90122</v>
      </c>
      <c r="ME100" s="20">
        <f t="shared" si="230"/>
        <v>184592.4539</v>
      </c>
      <c r="MF100" s="20">
        <f t="shared" si="230"/>
        <v>105036.3554</v>
      </c>
      <c r="MG100" s="20">
        <f t="shared" si="230"/>
        <v>376086.2421</v>
      </c>
      <c r="MH100" s="20">
        <f t="shared" si="230"/>
        <v>111956.9368</v>
      </c>
      <c r="MI100" s="20">
        <f t="shared" si="230"/>
        <v>376840.6317</v>
      </c>
      <c r="MJ100" s="20">
        <f t="shared" si="230"/>
        <v>362240.8254</v>
      </c>
      <c r="MK100" s="20">
        <f t="shared" si="230"/>
        <v>177853.5992</v>
      </c>
      <c r="ML100" s="20">
        <f t="shared" si="230"/>
        <v>193449.0101</v>
      </c>
      <c r="MM100" s="20">
        <f t="shared" si="230"/>
        <v>590795.1125</v>
      </c>
      <c r="MN100" s="20">
        <f t="shared" si="230"/>
        <v>78559.62623</v>
      </c>
      <c r="MO100" s="20">
        <f t="shared" si="230"/>
        <v>177514.8983</v>
      </c>
      <c r="MP100" s="20">
        <f t="shared" si="230"/>
        <v>681478.1572</v>
      </c>
      <c r="MQ100" s="20">
        <f t="shared" si="230"/>
        <v>451905.4102</v>
      </c>
      <c r="MR100" s="20">
        <f t="shared" si="230"/>
        <v>18359.04435</v>
      </c>
      <c r="MS100" s="20">
        <f t="shared" si="230"/>
        <v>305803.0579</v>
      </c>
      <c r="MT100" s="20">
        <f t="shared" si="230"/>
        <v>500346.0474</v>
      </c>
      <c r="MU100" s="20">
        <f t="shared" si="230"/>
        <v>155144.7781</v>
      </c>
      <c r="MV100" s="20">
        <f t="shared" si="230"/>
        <v>423351.5421</v>
      </c>
      <c r="MW100" s="20">
        <f t="shared" si="230"/>
        <v>212174.7245</v>
      </c>
      <c r="MX100" s="20">
        <f t="shared" si="230"/>
        <v>288854.5413</v>
      </c>
      <c r="MY100" s="20">
        <f t="shared" si="230"/>
        <v>213178.1903</v>
      </c>
      <c r="MZ100" s="20">
        <f t="shared" si="230"/>
        <v>239920.0429</v>
      </c>
      <c r="NA100" s="20">
        <f t="shared" si="230"/>
        <v>205789.8486</v>
      </c>
      <c r="NB100" s="20">
        <f t="shared" si="230"/>
        <v>348716.019</v>
      </c>
      <c r="NC100" s="20">
        <f t="shared" si="230"/>
        <v>127685.5661</v>
      </c>
      <c r="ND100" s="20">
        <f t="shared" si="230"/>
        <v>555152.051</v>
      </c>
      <c r="NE100" s="20">
        <f t="shared" si="230"/>
        <v>88474.95585</v>
      </c>
      <c r="NF100" s="20">
        <f t="shared" si="230"/>
        <v>342357.7076</v>
      </c>
      <c r="NG100" s="20">
        <f t="shared" si="230"/>
        <v>179345.4345</v>
      </c>
      <c r="NH100" s="20">
        <f t="shared" si="230"/>
        <v>412947.9565</v>
      </c>
      <c r="NI100" s="20">
        <f t="shared" si="230"/>
        <v>210790.6353</v>
      </c>
      <c r="NJ100" s="20">
        <f t="shared" si="230"/>
        <v>705588.739</v>
      </c>
      <c r="NK100" s="20">
        <f t="shared" si="230"/>
        <v>129428.0989</v>
      </c>
      <c r="NL100" s="20">
        <f t="shared" si="230"/>
        <v>519785.4697</v>
      </c>
      <c r="NM100" s="20">
        <f t="shared" si="230"/>
        <v>40774.70779</v>
      </c>
      <c r="NN100" s="20">
        <f t="shared" si="230"/>
        <v>422456.119</v>
      </c>
      <c r="NO100" s="20">
        <f t="shared" si="230"/>
        <v>222916.8328</v>
      </c>
      <c r="NP100" s="20">
        <f t="shared" si="230"/>
        <v>310483.763</v>
      </c>
      <c r="NQ100" s="20">
        <f t="shared" si="230"/>
        <v>197061.8777</v>
      </c>
      <c r="NR100" s="20">
        <f t="shared" si="230"/>
        <v>112488.9657</v>
      </c>
      <c r="NS100" s="20">
        <f t="shared" si="230"/>
        <v>153271.7106</v>
      </c>
      <c r="NT100" s="20">
        <f t="shared" si="230"/>
        <v>169537.9623</v>
      </c>
      <c r="NU100" s="20">
        <f t="shared" si="230"/>
        <v>110237.7941</v>
      </c>
      <c r="NV100" s="20">
        <f t="shared" si="230"/>
        <v>517086.1537</v>
      </c>
      <c r="NW100" s="20">
        <f t="shared" si="230"/>
        <v>440247.6875</v>
      </c>
      <c r="NX100" s="20">
        <f t="shared" si="230"/>
        <v>200227.0802</v>
      </c>
      <c r="NY100" s="20">
        <f t="shared" si="230"/>
        <v>84980.4098</v>
      </c>
      <c r="NZ100" s="20">
        <f t="shared" si="230"/>
        <v>60542.0497</v>
      </c>
      <c r="OA100" s="20">
        <f t="shared" si="230"/>
        <v>290162.068</v>
      </c>
      <c r="OB100" s="20">
        <f t="shared" si="230"/>
        <v>306582.2383</v>
      </c>
      <c r="OC100" s="20">
        <f t="shared" si="230"/>
        <v>228923.3807</v>
      </c>
      <c r="OD100" s="20">
        <f t="shared" si="230"/>
        <v>109367.912</v>
      </c>
      <c r="OE100" s="20">
        <f t="shared" si="230"/>
        <v>280130.4288</v>
      </c>
      <c r="OF100" s="20">
        <f t="shared" si="230"/>
        <v>252637.5465</v>
      </c>
      <c r="OG100" s="20">
        <f t="shared" si="230"/>
        <v>618592.4871</v>
      </c>
      <c r="OH100" s="20">
        <f t="shared" si="230"/>
        <v>412914.593</v>
      </c>
      <c r="OI100" s="20">
        <f t="shared" si="230"/>
        <v>96430.67851</v>
      </c>
      <c r="OJ100" s="20">
        <f t="shared" si="230"/>
        <v>203128.8573</v>
      </c>
      <c r="OK100" s="20">
        <f t="shared" si="230"/>
        <v>528312.3349</v>
      </c>
      <c r="OL100" s="20">
        <f t="shared" si="230"/>
        <v>356557.3713</v>
      </c>
    </row>
    <row r="101" ht="15.75" customHeight="1"/>
    <row r="102" ht="15.75" customHeight="1">
      <c r="A102" s="8" t="s">
        <v>319</v>
      </c>
      <c r="C102" s="7" t="s">
        <v>320</v>
      </c>
      <c r="E102" s="17" t="s">
        <v>321</v>
      </c>
      <c r="G102" s="7" t="s">
        <v>322</v>
      </c>
      <c r="J102" s="7" t="s">
        <v>323</v>
      </c>
    </row>
    <row r="103" ht="15.75" customHeight="1">
      <c r="A103" s="10" t="s">
        <v>102</v>
      </c>
      <c r="C103" s="8" t="s">
        <v>324</v>
      </c>
      <c r="J103" s="8" t="s">
        <v>325</v>
      </c>
    </row>
    <row r="104" ht="15.75" customHeight="1">
      <c r="C104" s="8" t="s">
        <v>326</v>
      </c>
      <c r="D104" s="8" t="s">
        <v>327</v>
      </c>
      <c r="E104" s="8" t="s">
        <v>328</v>
      </c>
      <c r="F104" s="8" t="s">
        <v>329</v>
      </c>
      <c r="G104" s="8" t="s">
        <v>330</v>
      </c>
      <c r="J104" s="8" t="s">
        <v>326</v>
      </c>
      <c r="K104" s="8" t="s">
        <v>327</v>
      </c>
      <c r="L104" s="8" t="s">
        <v>328</v>
      </c>
      <c r="M104" s="8" t="s">
        <v>329</v>
      </c>
      <c r="N104" s="8" t="s">
        <v>330</v>
      </c>
    </row>
    <row r="105" ht="15.75" customHeight="1">
      <c r="A105" s="10">
        <v>2026.0</v>
      </c>
      <c r="B105" s="7">
        <v>1.0</v>
      </c>
      <c r="C105" s="20">
        <f t="shared" ref="C105:C124" si="231">PERCENTILE(B81:GS81,0.1)</f>
        <v>101874.5012</v>
      </c>
      <c r="D105" s="20">
        <f t="shared" ref="D105:D124" si="232">PERCENTILE(B81:GS81,0.25)</f>
        <v>108053.9546</v>
      </c>
      <c r="E105" s="20">
        <f t="shared" ref="E105:E124" si="233">PERCENTILE(B81:GS81,0.5)</f>
        <v>116375.4501</v>
      </c>
      <c r="F105" s="20">
        <f t="shared" ref="F105:F124" si="234">PERCENTILE(B81:GS81,0.75)</f>
        <v>124489.2095</v>
      </c>
      <c r="G105" s="20">
        <f t="shared" ref="G105:G124" si="235">PERCENTILE(B81:GS81,0.9)</f>
        <v>131253.2137</v>
      </c>
      <c r="J105" s="20">
        <f t="shared" ref="J105:J124" si="236">PERCENTILE(GU81:OL81,0.1)</f>
        <v>98907.28274</v>
      </c>
      <c r="K105" s="20">
        <f t="shared" ref="K105:K124" si="237">PERCENTILE(GU81:OL81,0.25)</f>
        <v>104906.752</v>
      </c>
      <c r="L105" s="20">
        <f t="shared" ref="L105:L124" si="238">PERCENTILE(GU81:OL81,0.5)</f>
        <v>112985.8739</v>
      </c>
      <c r="M105" s="20">
        <f t="shared" ref="M105:M124" si="239">PERCENTILE(GU81:OL81,0.75)</f>
        <v>120863.3102</v>
      </c>
      <c r="N105" s="20">
        <f t="shared" ref="N105:N124" si="240">PERCENTILE(GU81:OL81,0.9)</f>
        <v>127430.3045</v>
      </c>
    </row>
    <row r="106" ht="15.75" customHeight="1">
      <c r="A106" s="10">
        <v>2027.0</v>
      </c>
      <c r="B106" s="7">
        <v>2.0</v>
      </c>
      <c r="C106" s="20">
        <f t="shared" si="231"/>
        <v>105361.4512</v>
      </c>
      <c r="D106" s="20">
        <f t="shared" si="232"/>
        <v>118023.5213</v>
      </c>
      <c r="E106" s="20">
        <f t="shared" si="233"/>
        <v>130971.9085</v>
      </c>
      <c r="F106" s="20">
        <f t="shared" si="234"/>
        <v>141977.8485</v>
      </c>
      <c r="G106" s="20">
        <f t="shared" si="235"/>
        <v>153076.7051</v>
      </c>
      <c r="J106" s="20">
        <f t="shared" si="236"/>
        <v>99313.27289</v>
      </c>
      <c r="K106" s="20">
        <f t="shared" si="237"/>
        <v>111248.4883</v>
      </c>
      <c r="L106" s="20">
        <f t="shared" si="238"/>
        <v>123453.5852</v>
      </c>
      <c r="M106" s="20">
        <f t="shared" si="239"/>
        <v>133827.7392</v>
      </c>
      <c r="N106" s="20">
        <f t="shared" si="240"/>
        <v>144289.476</v>
      </c>
    </row>
    <row r="107" ht="15.75" customHeight="1">
      <c r="A107" s="10">
        <v>2028.0</v>
      </c>
      <c r="B107" s="7">
        <v>3.0</v>
      </c>
      <c r="C107" s="20">
        <f t="shared" si="231"/>
        <v>111919.8471</v>
      </c>
      <c r="D107" s="20">
        <f t="shared" si="232"/>
        <v>125474.5364</v>
      </c>
      <c r="E107" s="20">
        <f t="shared" si="233"/>
        <v>139664.0871</v>
      </c>
      <c r="F107" s="20">
        <f t="shared" si="234"/>
        <v>157474.6275</v>
      </c>
      <c r="G107" s="20">
        <f t="shared" si="235"/>
        <v>174244.9724</v>
      </c>
      <c r="J107" s="20">
        <f t="shared" si="236"/>
        <v>102422.5145</v>
      </c>
      <c r="K107" s="20">
        <f t="shared" si="237"/>
        <v>114826.9755</v>
      </c>
      <c r="L107" s="20">
        <f t="shared" si="238"/>
        <v>127812.4244</v>
      </c>
      <c r="M107" s="20">
        <f t="shared" si="239"/>
        <v>144111.5919</v>
      </c>
      <c r="N107" s="20">
        <f t="shared" si="240"/>
        <v>159458.8332</v>
      </c>
    </row>
    <row r="108" ht="15.75" customHeight="1">
      <c r="A108" s="10">
        <v>2029.0</v>
      </c>
      <c r="B108" s="7">
        <v>4.0</v>
      </c>
      <c r="C108" s="20">
        <f t="shared" si="231"/>
        <v>117392.1235</v>
      </c>
      <c r="D108" s="20">
        <f t="shared" si="232"/>
        <v>131348.707</v>
      </c>
      <c r="E108" s="20">
        <f t="shared" si="233"/>
        <v>148558.0349</v>
      </c>
      <c r="F108" s="20">
        <f t="shared" si="234"/>
        <v>168986.0441</v>
      </c>
      <c r="G108" s="20">
        <f t="shared" si="235"/>
        <v>191691.9731</v>
      </c>
      <c r="J108" s="20">
        <f t="shared" si="236"/>
        <v>104301.3813</v>
      </c>
      <c r="K108" s="20">
        <f t="shared" si="237"/>
        <v>116701.625</v>
      </c>
      <c r="L108" s="20">
        <f t="shared" si="238"/>
        <v>131991.8899</v>
      </c>
      <c r="M108" s="20">
        <f t="shared" si="239"/>
        <v>150141.9114</v>
      </c>
      <c r="N108" s="20">
        <f t="shared" si="240"/>
        <v>170315.8353</v>
      </c>
    </row>
    <row r="109" ht="15.75" customHeight="1">
      <c r="A109" s="10">
        <v>2030.0</v>
      </c>
      <c r="B109" s="7">
        <v>5.0</v>
      </c>
      <c r="C109" s="20">
        <f t="shared" si="231"/>
        <v>119126.4451</v>
      </c>
      <c r="D109" s="20">
        <f t="shared" si="232"/>
        <v>134852.1466</v>
      </c>
      <c r="E109" s="20">
        <f t="shared" si="233"/>
        <v>159341.4529</v>
      </c>
      <c r="F109" s="20">
        <f t="shared" si="234"/>
        <v>183975.6461</v>
      </c>
      <c r="G109" s="20">
        <f t="shared" si="235"/>
        <v>202827.4893</v>
      </c>
      <c r="J109" s="20">
        <f t="shared" si="236"/>
        <v>102759.518</v>
      </c>
      <c r="K109" s="20">
        <f t="shared" si="237"/>
        <v>116324.6463</v>
      </c>
      <c r="L109" s="20">
        <f t="shared" si="238"/>
        <v>137449.337</v>
      </c>
      <c r="M109" s="20">
        <f t="shared" si="239"/>
        <v>158699.0084</v>
      </c>
      <c r="N109" s="20">
        <f t="shared" si="240"/>
        <v>174960.774</v>
      </c>
    </row>
    <row r="110" ht="15.75" customHeight="1">
      <c r="A110" s="10">
        <v>2031.0</v>
      </c>
      <c r="B110" s="7">
        <v>6.0</v>
      </c>
      <c r="C110" s="20">
        <f t="shared" si="231"/>
        <v>103754.2847</v>
      </c>
      <c r="D110" s="20">
        <f t="shared" si="232"/>
        <v>135049.2727</v>
      </c>
      <c r="E110" s="20">
        <f t="shared" si="233"/>
        <v>177283.3915</v>
      </c>
      <c r="F110" s="20">
        <f t="shared" si="234"/>
        <v>218768.4001</v>
      </c>
      <c r="G110" s="20">
        <f t="shared" si="235"/>
        <v>260940.602</v>
      </c>
      <c r="J110" s="20">
        <f t="shared" si="236"/>
        <v>86892.58004</v>
      </c>
      <c r="K110" s="20">
        <f t="shared" si="237"/>
        <v>113101.6398</v>
      </c>
      <c r="L110" s="20">
        <f t="shared" si="238"/>
        <v>148472.0493</v>
      </c>
      <c r="M110" s="20">
        <f t="shared" si="239"/>
        <v>183215.0909</v>
      </c>
      <c r="N110" s="20">
        <f t="shared" si="240"/>
        <v>218533.6461</v>
      </c>
    </row>
    <row r="111" ht="15.75" customHeight="1">
      <c r="A111" s="10">
        <v>2032.0</v>
      </c>
      <c r="B111" s="7">
        <v>7.0</v>
      </c>
      <c r="C111" s="20">
        <f t="shared" si="231"/>
        <v>111098.3476</v>
      </c>
      <c r="D111" s="20">
        <f t="shared" si="232"/>
        <v>146684.8035</v>
      </c>
      <c r="E111" s="20">
        <f t="shared" si="233"/>
        <v>194897.6558</v>
      </c>
      <c r="F111" s="20">
        <f t="shared" si="234"/>
        <v>236887.256</v>
      </c>
      <c r="G111" s="20">
        <f t="shared" si="235"/>
        <v>291825.5373</v>
      </c>
      <c r="J111" s="20">
        <f t="shared" si="236"/>
        <v>90333.12338</v>
      </c>
      <c r="K111" s="20">
        <f t="shared" si="237"/>
        <v>119268.1685</v>
      </c>
      <c r="L111" s="20">
        <f t="shared" si="238"/>
        <v>158469.6295</v>
      </c>
      <c r="M111" s="20">
        <f t="shared" si="239"/>
        <v>192611.017</v>
      </c>
      <c r="N111" s="20">
        <f t="shared" si="240"/>
        <v>237280.8672</v>
      </c>
    </row>
    <row r="112" ht="15.75" customHeight="1">
      <c r="A112" s="10">
        <v>2033.0</v>
      </c>
      <c r="B112" s="7">
        <v>8.0</v>
      </c>
      <c r="C112" s="20">
        <f t="shared" si="231"/>
        <v>120989.86</v>
      </c>
      <c r="D112" s="20">
        <f t="shared" si="232"/>
        <v>161355.1264</v>
      </c>
      <c r="E112" s="20">
        <f t="shared" si="233"/>
        <v>209357.5447</v>
      </c>
      <c r="F112" s="20">
        <f t="shared" si="234"/>
        <v>259000.5173</v>
      </c>
      <c r="G112" s="20">
        <f t="shared" si="235"/>
        <v>319107.6938</v>
      </c>
      <c r="J112" s="20">
        <f t="shared" si="236"/>
        <v>95510.51271</v>
      </c>
      <c r="K112" s="20">
        <f t="shared" si="237"/>
        <v>127375.2268</v>
      </c>
      <c r="L112" s="20">
        <f t="shared" si="238"/>
        <v>165268.779</v>
      </c>
      <c r="M112" s="20">
        <f t="shared" si="239"/>
        <v>204457.4</v>
      </c>
      <c r="N112" s="20">
        <f t="shared" si="240"/>
        <v>251906.5602</v>
      </c>
    </row>
    <row r="113" ht="15.75" customHeight="1">
      <c r="A113" s="10">
        <v>2034.0</v>
      </c>
      <c r="B113" s="7">
        <v>9.0</v>
      </c>
      <c r="C113" s="20">
        <f t="shared" si="231"/>
        <v>124114.4546</v>
      </c>
      <c r="D113" s="20">
        <f t="shared" si="232"/>
        <v>162164.769</v>
      </c>
      <c r="E113" s="20">
        <f t="shared" si="233"/>
        <v>220794.6826</v>
      </c>
      <c r="F113" s="20">
        <f t="shared" si="234"/>
        <v>283229.7352</v>
      </c>
      <c r="G113" s="20">
        <f t="shared" si="235"/>
        <v>343833.7933</v>
      </c>
      <c r="J113" s="20">
        <f t="shared" si="236"/>
        <v>95123.39471</v>
      </c>
      <c r="K113" s="20">
        <f t="shared" si="237"/>
        <v>124285.7923</v>
      </c>
      <c r="L113" s="20">
        <f t="shared" si="238"/>
        <v>169220.7392</v>
      </c>
      <c r="M113" s="20">
        <f t="shared" si="239"/>
        <v>217072.0081</v>
      </c>
      <c r="N113" s="20">
        <f t="shared" si="240"/>
        <v>263519.9723</v>
      </c>
    </row>
    <row r="114" ht="15.75" customHeight="1">
      <c r="A114" s="13">
        <v>2035.0</v>
      </c>
      <c r="B114" s="17">
        <v>10.0</v>
      </c>
      <c r="C114" s="26">
        <f t="shared" si="231"/>
        <v>133258.3785</v>
      </c>
      <c r="D114" s="26">
        <f t="shared" si="232"/>
        <v>170021.7999</v>
      </c>
      <c r="E114" s="26">
        <f t="shared" si="233"/>
        <v>235058.0416</v>
      </c>
      <c r="F114" s="26">
        <f t="shared" si="234"/>
        <v>307559.2053</v>
      </c>
      <c r="G114" s="26">
        <f t="shared" si="235"/>
        <v>372072.1359</v>
      </c>
      <c r="H114" s="13"/>
      <c r="I114" s="13"/>
      <c r="J114" s="26">
        <f t="shared" si="236"/>
        <v>99156.74857</v>
      </c>
      <c r="K114" s="26">
        <f t="shared" si="237"/>
        <v>126512.1867</v>
      </c>
      <c r="L114" s="26">
        <f t="shared" si="238"/>
        <v>174905.2584</v>
      </c>
      <c r="M114" s="26">
        <f t="shared" si="239"/>
        <v>228852.9331</v>
      </c>
      <c r="N114" s="26">
        <f t="shared" si="240"/>
        <v>276856.6122</v>
      </c>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c r="CF114" s="13"/>
      <c r="CG114" s="13"/>
      <c r="CH114" s="13"/>
      <c r="CI114" s="13"/>
      <c r="CJ114" s="13"/>
      <c r="CK114" s="13"/>
      <c r="CL114" s="13"/>
      <c r="CM114" s="13"/>
      <c r="CN114" s="13"/>
      <c r="CO114" s="13"/>
      <c r="CP114" s="13"/>
      <c r="CQ114" s="13"/>
      <c r="CR114" s="13"/>
      <c r="CS114" s="13"/>
      <c r="CT114" s="13"/>
      <c r="CU114" s="13"/>
      <c r="CV114" s="13"/>
      <c r="CW114" s="13"/>
      <c r="CX114" s="13"/>
      <c r="CY114" s="13"/>
      <c r="CZ114" s="13"/>
      <c r="DA114" s="13"/>
      <c r="DB114" s="13"/>
      <c r="DC114" s="13"/>
      <c r="DD114" s="13"/>
      <c r="DE114" s="13"/>
      <c r="DF114" s="13"/>
      <c r="DG114" s="13"/>
      <c r="DH114" s="13"/>
      <c r="DI114" s="13"/>
      <c r="DJ114" s="13"/>
      <c r="DK114" s="13"/>
      <c r="DL114" s="13"/>
      <c r="DM114" s="13"/>
      <c r="DN114" s="13"/>
      <c r="DO114" s="13"/>
      <c r="DP114" s="13"/>
      <c r="DQ114" s="13"/>
      <c r="DR114" s="13"/>
      <c r="DS114" s="13"/>
      <c r="DT114" s="13"/>
      <c r="DU114" s="13"/>
      <c r="DV114" s="13"/>
      <c r="DW114" s="13"/>
      <c r="DX114" s="13"/>
      <c r="DY114" s="13"/>
      <c r="DZ114" s="13"/>
      <c r="EA114" s="13"/>
      <c r="EB114" s="13"/>
      <c r="EC114" s="13"/>
      <c r="ED114" s="13"/>
      <c r="EE114" s="13"/>
      <c r="EF114" s="13"/>
      <c r="EG114" s="13"/>
      <c r="EH114" s="13"/>
      <c r="EI114" s="13"/>
      <c r="EJ114" s="13"/>
      <c r="EK114" s="13"/>
      <c r="EL114" s="13"/>
      <c r="EM114" s="13"/>
      <c r="EN114" s="13"/>
      <c r="EO114" s="13"/>
      <c r="EP114" s="13"/>
      <c r="EQ114" s="13"/>
      <c r="ER114" s="13"/>
      <c r="ES114" s="13"/>
      <c r="ET114" s="13"/>
      <c r="EU114" s="13"/>
      <c r="EV114" s="13"/>
      <c r="EW114" s="13"/>
      <c r="EX114" s="13"/>
      <c r="EY114" s="13"/>
      <c r="EZ114" s="13"/>
      <c r="FA114" s="13"/>
      <c r="FB114" s="13"/>
      <c r="FC114" s="13"/>
      <c r="FD114" s="13"/>
      <c r="FE114" s="13"/>
      <c r="FF114" s="13"/>
      <c r="FG114" s="13"/>
      <c r="FH114" s="13"/>
      <c r="FI114" s="13"/>
      <c r="FJ114" s="13"/>
      <c r="FK114" s="13"/>
      <c r="FL114" s="13"/>
      <c r="FM114" s="13"/>
      <c r="FN114" s="13"/>
      <c r="FO114" s="13"/>
      <c r="FP114" s="13"/>
      <c r="FQ114" s="13"/>
      <c r="FR114" s="13"/>
      <c r="FS114" s="13"/>
      <c r="FT114" s="13"/>
      <c r="FU114" s="13"/>
      <c r="FV114" s="13"/>
      <c r="FW114" s="13"/>
      <c r="FX114" s="13"/>
      <c r="FY114" s="13"/>
      <c r="FZ114" s="13"/>
      <c r="GA114" s="13"/>
      <c r="GB114" s="13"/>
      <c r="GC114" s="13"/>
      <c r="GD114" s="13"/>
      <c r="GE114" s="13"/>
      <c r="GF114" s="13"/>
      <c r="GG114" s="13"/>
      <c r="GH114" s="13"/>
      <c r="GI114" s="13"/>
      <c r="GJ114" s="13"/>
      <c r="GK114" s="13"/>
      <c r="GL114" s="13"/>
      <c r="GM114" s="13"/>
      <c r="GN114" s="13"/>
      <c r="GO114" s="13"/>
      <c r="GP114" s="13"/>
      <c r="GQ114" s="13"/>
      <c r="GR114" s="13"/>
      <c r="GS114" s="13"/>
      <c r="GT114" s="13"/>
      <c r="GU114" s="13"/>
      <c r="GV114" s="13"/>
      <c r="GW114" s="13"/>
      <c r="GX114" s="13"/>
      <c r="GY114" s="13"/>
      <c r="GZ114" s="13"/>
      <c r="HA114" s="13"/>
      <c r="HB114" s="13"/>
      <c r="HC114" s="13"/>
      <c r="HD114" s="13"/>
      <c r="HE114" s="13"/>
      <c r="HF114" s="13"/>
      <c r="HG114" s="13"/>
      <c r="HH114" s="13"/>
      <c r="HI114" s="13"/>
      <c r="HJ114" s="13"/>
      <c r="HK114" s="13"/>
      <c r="HL114" s="13"/>
      <c r="HM114" s="13"/>
      <c r="HN114" s="13"/>
      <c r="HO114" s="13"/>
      <c r="HP114" s="13"/>
      <c r="HQ114" s="13"/>
      <c r="HR114" s="13"/>
      <c r="HS114" s="13"/>
      <c r="HT114" s="13"/>
      <c r="HU114" s="13"/>
      <c r="HV114" s="13"/>
      <c r="HW114" s="13"/>
      <c r="HX114" s="13"/>
      <c r="HY114" s="13"/>
      <c r="HZ114" s="13"/>
      <c r="IA114" s="13"/>
      <c r="IB114" s="13"/>
      <c r="IC114" s="13"/>
      <c r="ID114" s="13"/>
      <c r="IE114" s="13"/>
      <c r="IF114" s="13"/>
      <c r="IG114" s="13"/>
      <c r="IH114" s="13"/>
      <c r="II114" s="13"/>
      <c r="IJ114" s="13"/>
      <c r="IK114" s="13"/>
      <c r="IL114" s="13"/>
      <c r="IM114" s="13"/>
      <c r="IN114" s="13"/>
      <c r="IO114" s="13"/>
      <c r="IP114" s="13"/>
      <c r="IQ114" s="13"/>
      <c r="IR114" s="13"/>
      <c r="IS114" s="13"/>
      <c r="IT114" s="13"/>
      <c r="IU114" s="13"/>
      <c r="IV114" s="13"/>
      <c r="IW114" s="13"/>
      <c r="IX114" s="13"/>
      <c r="IY114" s="13"/>
      <c r="IZ114" s="13"/>
      <c r="JA114" s="13"/>
      <c r="JB114" s="13"/>
      <c r="JC114" s="13"/>
      <c r="JD114" s="13"/>
      <c r="JE114" s="13"/>
      <c r="JF114" s="13"/>
      <c r="JG114" s="13"/>
      <c r="JH114" s="13"/>
      <c r="JI114" s="13"/>
      <c r="JJ114" s="13"/>
      <c r="JK114" s="13"/>
      <c r="JL114" s="13"/>
      <c r="JM114" s="13"/>
      <c r="JN114" s="13"/>
      <c r="JO114" s="13"/>
      <c r="JP114" s="13"/>
      <c r="JQ114" s="13"/>
      <c r="JR114" s="13"/>
      <c r="JS114" s="13"/>
      <c r="JT114" s="13"/>
      <c r="JU114" s="13"/>
      <c r="JV114" s="13"/>
      <c r="JW114" s="13"/>
      <c r="JX114" s="13"/>
      <c r="JY114" s="13"/>
      <c r="JZ114" s="13"/>
      <c r="KA114" s="13"/>
      <c r="KB114" s="13"/>
      <c r="KC114" s="13"/>
      <c r="KD114" s="13"/>
      <c r="KE114" s="13"/>
      <c r="KF114" s="13"/>
      <c r="KG114" s="13"/>
      <c r="KH114" s="13"/>
      <c r="KI114" s="13"/>
      <c r="KJ114" s="13"/>
      <c r="KK114" s="13"/>
      <c r="KL114" s="13"/>
      <c r="KM114" s="13"/>
      <c r="KN114" s="13"/>
      <c r="KO114" s="13"/>
      <c r="KP114" s="13"/>
      <c r="KQ114" s="13"/>
      <c r="KR114" s="13"/>
      <c r="KS114" s="13"/>
      <c r="KT114" s="13"/>
      <c r="KU114" s="13"/>
      <c r="KV114" s="13"/>
      <c r="KW114" s="13"/>
      <c r="KX114" s="13"/>
      <c r="KY114" s="13"/>
      <c r="KZ114" s="13"/>
      <c r="LA114" s="13"/>
      <c r="LB114" s="13"/>
      <c r="LC114" s="13"/>
      <c r="LD114" s="13"/>
      <c r="LE114" s="13"/>
      <c r="LF114" s="13"/>
      <c r="LG114" s="13"/>
      <c r="LH114" s="13"/>
      <c r="LI114" s="13"/>
      <c r="LJ114" s="13"/>
      <c r="LK114" s="13"/>
      <c r="LL114" s="13"/>
      <c r="LM114" s="13"/>
      <c r="LN114" s="13"/>
      <c r="LO114" s="13"/>
      <c r="LP114" s="13"/>
      <c r="LQ114" s="13"/>
      <c r="LR114" s="13"/>
      <c r="LS114" s="13"/>
      <c r="LT114" s="13"/>
      <c r="LU114" s="13"/>
      <c r="LV114" s="13"/>
      <c r="LW114" s="13"/>
      <c r="LX114" s="13"/>
      <c r="LY114" s="13"/>
      <c r="LZ114" s="13"/>
      <c r="MA114" s="13"/>
      <c r="MB114" s="13"/>
      <c r="MC114" s="13"/>
      <c r="MD114" s="13"/>
      <c r="ME114" s="13"/>
      <c r="MF114" s="13"/>
      <c r="MG114" s="13"/>
      <c r="MH114" s="13"/>
      <c r="MI114" s="13"/>
      <c r="MJ114" s="13"/>
      <c r="MK114" s="13"/>
      <c r="ML114" s="13"/>
      <c r="MM114" s="13"/>
      <c r="MN114" s="13"/>
      <c r="MO114" s="13"/>
      <c r="MP114" s="13"/>
      <c r="MQ114" s="13"/>
      <c r="MR114" s="13"/>
      <c r="MS114" s="13"/>
      <c r="MT114" s="13"/>
      <c r="MU114" s="13"/>
      <c r="MV114" s="13"/>
      <c r="MW114" s="13"/>
      <c r="MX114" s="13"/>
      <c r="MY114" s="13"/>
      <c r="MZ114" s="13"/>
      <c r="NA114" s="13"/>
      <c r="NB114" s="13"/>
      <c r="NC114" s="13"/>
      <c r="ND114" s="13"/>
      <c r="NE114" s="13"/>
      <c r="NF114" s="13"/>
      <c r="NG114" s="13"/>
      <c r="NH114" s="13"/>
      <c r="NI114" s="13"/>
      <c r="NJ114" s="13"/>
      <c r="NK114" s="13"/>
      <c r="NL114" s="13"/>
      <c r="NM114" s="13"/>
      <c r="NN114" s="13"/>
      <c r="NO114" s="13"/>
      <c r="NP114" s="13"/>
      <c r="NQ114" s="13"/>
      <c r="NR114" s="13"/>
      <c r="NS114" s="13"/>
      <c r="NT114" s="13"/>
      <c r="NU114" s="13"/>
      <c r="NV114" s="13"/>
      <c r="NW114" s="13"/>
      <c r="NX114" s="13"/>
      <c r="NY114" s="13"/>
      <c r="NZ114" s="13"/>
      <c r="OA114" s="13"/>
      <c r="OB114" s="13"/>
      <c r="OC114" s="13"/>
      <c r="OD114" s="13"/>
      <c r="OE114" s="13"/>
      <c r="OF114" s="13"/>
      <c r="OG114" s="13"/>
      <c r="OH114" s="13"/>
      <c r="OI114" s="13"/>
      <c r="OJ114" s="13"/>
      <c r="OK114" s="13"/>
      <c r="OL114" s="13"/>
    </row>
    <row r="115" ht="15.75" customHeight="1">
      <c r="A115" s="10">
        <v>2036.0</v>
      </c>
      <c r="B115" s="7">
        <v>11.0</v>
      </c>
      <c r="C115" s="20">
        <f t="shared" si="231"/>
        <v>139418.0076</v>
      </c>
      <c r="D115" s="20">
        <f t="shared" si="232"/>
        <v>182575.55</v>
      </c>
      <c r="E115" s="20">
        <f t="shared" si="233"/>
        <v>258644.569</v>
      </c>
      <c r="F115" s="20">
        <f t="shared" si="234"/>
        <v>336422.5785</v>
      </c>
      <c r="G115" s="20">
        <f t="shared" si="235"/>
        <v>403332.842</v>
      </c>
      <c r="J115" s="20">
        <f t="shared" si="236"/>
        <v>100718.535</v>
      </c>
      <c r="K115" s="20">
        <f t="shared" si="237"/>
        <v>131896.4619</v>
      </c>
      <c r="L115" s="20">
        <f t="shared" si="238"/>
        <v>186850.3397</v>
      </c>
      <c r="M115" s="20">
        <f t="shared" si="239"/>
        <v>243038.8287</v>
      </c>
      <c r="N115" s="20">
        <f t="shared" si="240"/>
        <v>291376.2266</v>
      </c>
    </row>
    <row r="116" ht="15.75" customHeight="1">
      <c r="A116" s="10">
        <v>2037.0</v>
      </c>
      <c r="B116" s="7">
        <v>12.0</v>
      </c>
      <c r="C116" s="20">
        <f t="shared" si="231"/>
        <v>114152.0601</v>
      </c>
      <c r="D116" s="20">
        <f t="shared" si="232"/>
        <v>185566.9817</v>
      </c>
      <c r="E116" s="20">
        <f t="shared" si="233"/>
        <v>259191.1656</v>
      </c>
      <c r="F116" s="20">
        <f t="shared" si="234"/>
        <v>402092.9539</v>
      </c>
      <c r="G116" s="20">
        <f t="shared" si="235"/>
        <v>507331.3299</v>
      </c>
      <c r="J116" s="20">
        <f t="shared" si="236"/>
        <v>80063.95824</v>
      </c>
      <c r="K116" s="20">
        <f t="shared" si="237"/>
        <v>130152.9474</v>
      </c>
      <c r="L116" s="20">
        <f t="shared" si="238"/>
        <v>181791.4686</v>
      </c>
      <c r="M116" s="20">
        <f t="shared" si="239"/>
        <v>282019.9079</v>
      </c>
      <c r="N116" s="20">
        <f t="shared" si="240"/>
        <v>355831.9874</v>
      </c>
    </row>
    <row r="117" ht="15.75" customHeight="1">
      <c r="A117" s="10">
        <v>2038.0</v>
      </c>
      <c r="B117" s="7">
        <v>13.0</v>
      </c>
      <c r="C117" s="20">
        <f t="shared" si="231"/>
        <v>117388.7458</v>
      </c>
      <c r="D117" s="20">
        <f t="shared" si="232"/>
        <v>188106.796</v>
      </c>
      <c r="E117" s="20">
        <f t="shared" si="233"/>
        <v>282928.757</v>
      </c>
      <c r="F117" s="20">
        <f t="shared" si="234"/>
        <v>397932.3873</v>
      </c>
      <c r="G117" s="20">
        <f t="shared" si="235"/>
        <v>531670.8483</v>
      </c>
      <c r="J117" s="20">
        <f t="shared" si="236"/>
        <v>79936.02376</v>
      </c>
      <c r="K117" s="20">
        <f t="shared" si="237"/>
        <v>128091.5748</v>
      </c>
      <c r="L117" s="20">
        <f t="shared" si="238"/>
        <v>192660.7162</v>
      </c>
      <c r="M117" s="20">
        <f t="shared" si="239"/>
        <v>270972.5924</v>
      </c>
      <c r="N117" s="20">
        <f t="shared" si="240"/>
        <v>362041.9766</v>
      </c>
    </row>
    <row r="118" ht="15.75" customHeight="1">
      <c r="A118" s="10">
        <v>2039.0</v>
      </c>
      <c r="B118" s="7">
        <v>14.0</v>
      </c>
      <c r="C118" s="20">
        <f t="shared" si="231"/>
        <v>131598.2448</v>
      </c>
      <c r="D118" s="20">
        <f t="shared" si="232"/>
        <v>207450.6774</v>
      </c>
      <c r="E118" s="20">
        <f t="shared" si="233"/>
        <v>305379.2508</v>
      </c>
      <c r="F118" s="20">
        <f t="shared" si="234"/>
        <v>432494.9392</v>
      </c>
      <c r="G118" s="20">
        <f t="shared" si="235"/>
        <v>594359.735</v>
      </c>
      <c r="J118" s="20">
        <f t="shared" si="236"/>
        <v>87001.94286</v>
      </c>
      <c r="K118" s="20">
        <f t="shared" si="237"/>
        <v>137149.3366</v>
      </c>
      <c r="L118" s="20">
        <f t="shared" si="238"/>
        <v>201891.6602</v>
      </c>
      <c r="M118" s="20">
        <f t="shared" si="239"/>
        <v>285930.1052</v>
      </c>
      <c r="N118" s="20">
        <f t="shared" si="240"/>
        <v>392941.8039</v>
      </c>
    </row>
    <row r="119" ht="15.75" customHeight="1">
      <c r="A119" s="10">
        <v>2040.0</v>
      </c>
      <c r="B119" s="7">
        <v>15.0</v>
      </c>
      <c r="C119" s="20">
        <f t="shared" si="231"/>
        <v>125523.744</v>
      </c>
      <c r="D119" s="20">
        <f t="shared" si="232"/>
        <v>226649.4488</v>
      </c>
      <c r="E119" s="20">
        <f t="shared" si="233"/>
        <v>319971.5417</v>
      </c>
      <c r="F119" s="20">
        <f t="shared" si="234"/>
        <v>460712.1702</v>
      </c>
      <c r="G119" s="20">
        <f t="shared" si="235"/>
        <v>638383.3376</v>
      </c>
      <c r="J119" s="20">
        <f t="shared" si="236"/>
        <v>80568.91478</v>
      </c>
      <c r="K119" s="20">
        <f t="shared" si="237"/>
        <v>145477.6566</v>
      </c>
      <c r="L119" s="20">
        <f t="shared" si="238"/>
        <v>205377.5569</v>
      </c>
      <c r="M119" s="20">
        <f t="shared" si="239"/>
        <v>295713.6107</v>
      </c>
      <c r="N119" s="20">
        <f t="shared" si="240"/>
        <v>409753.9722</v>
      </c>
    </row>
    <row r="120" ht="15.75" customHeight="1">
      <c r="A120" s="10">
        <v>2041.0</v>
      </c>
      <c r="B120" s="7">
        <v>16.0</v>
      </c>
      <c r="C120" s="20">
        <f t="shared" si="231"/>
        <v>134640.2238</v>
      </c>
      <c r="D120" s="20">
        <f t="shared" si="232"/>
        <v>239702.6298</v>
      </c>
      <c r="E120" s="20">
        <f t="shared" si="233"/>
        <v>343244.0486</v>
      </c>
      <c r="F120" s="20">
        <f t="shared" si="234"/>
        <v>497399.4243</v>
      </c>
      <c r="G120" s="20">
        <f t="shared" si="235"/>
        <v>732241.6798</v>
      </c>
      <c r="J120" s="20">
        <f t="shared" si="236"/>
        <v>83903.33613</v>
      </c>
      <c r="K120" s="20">
        <f t="shared" si="237"/>
        <v>149374.7541</v>
      </c>
      <c r="L120" s="20">
        <f t="shared" si="238"/>
        <v>213898.3432</v>
      </c>
      <c r="M120" s="20">
        <f t="shared" si="239"/>
        <v>309962.8768</v>
      </c>
      <c r="N120" s="20">
        <f t="shared" si="240"/>
        <v>456308.8064</v>
      </c>
    </row>
    <row r="121" ht="15.75" customHeight="1">
      <c r="A121" s="10">
        <v>2042.0</v>
      </c>
      <c r="B121" s="7">
        <v>17.0</v>
      </c>
      <c r="C121" s="20">
        <f t="shared" si="231"/>
        <v>144275.3623</v>
      </c>
      <c r="D121" s="20">
        <f t="shared" si="232"/>
        <v>245524.2704</v>
      </c>
      <c r="E121" s="20">
        <f t="shared" si="233"/>
        <v>369598.0691</v>
      </c>
      <c r="F121" s="20">
        <f t="shared" si="234"/>
        <v>524028.8597</v>
      </c>
      <c r="G121" s="20">
        <f t="shared" si="235"/>
        <v>758536.9195</v>
      </c>
      <c r="J121" s="20">
        <f t="shared" si="236"/>
        <v>87288.96695</v>
      </c>
      <c r="K121" s="20">
        <f t="shared" si="237"/>
        <v>148546.2215</v>
      </c>
      <c r="L121" s="20">
        <f t="shared" si="238"/>
        <v>223612.9101</v>
      </c>
      <c r="M121" s="20">
        <f t="shared" si="239"/>
        <v>317046.0782</v>
      </c>
      <c r="N121" s="20">
        <f t="shared" si="240"/>
        <v>458927.3111</v>
      </c>
    </row>
    <row r="122" ht="15.75" customHeight="1">
      <c r="A122" s="10">
        <v>2043.0</v>
      </c>
      <c r="B122" s="7">
        <v>18.0</v>
      </c>
      <c r="C122" s="20">
        <f t="shared" si="231"/>
        <v>130243.5259</v>
      </c>
      <c r="D122" s="20">
        <f t="shared" si="232"/>
        <v>231725.1372</v>
      </c>
      <c r="E122" s="20">
        <f t="shared" si="233"/>
        <v>371862.6546</v>
      </c>
      <c r="F122" s="20">
        <f t="shared" si="234"/>
        <v>591484.7097</v>
      </c>
      <c r="G122" s="20">
        <f t="shared" si="235"/>
        <v>792152.6243</v>
      </c>
      <c r="J122" s="20">
        <f t="shared" si="236"/>
        <v>76504.34478</v>
      </c>
      <c r="K122" s="20">
        <f t="shared" si="237"/>
        <v>136114.096</v>
      </c>
      <c r="L122" s="20">
        <f t="shared" si="238"/>
        <v>218430.1181</v>
      </c>
      <c r="M122" s="20">
        <f t="shared" si="239"/>
        <v>347434.9289</v>
      </c>
      <c r="N122" s="20">
        <f t="shared" si="240"/>
        <v>465306.1799</v>
      </c>
    </row>
    <row r="123" ht="15.75" customHeight="1">
      <c r="A123" s="10">
        <v>2044.0</v>
      </c>
      <c r="B123" s="7">
        <v>19.0</v>
      </c>
      <c r="C123" s="20">
        <f t="shared" si="231"/>
        <v>150051.3853</v>
      </c>
      <c r="D123" s="20">
        <f t="shared" si="232"/>
        <v>250511.6318</v>
      </c>
      <c r="E123" s="20">
        <f t="shared" si="233"/>
        <v>391143.1498</v>
      </c>
      <c r="F123" s="20">
        <f t="shared" si="234"/>
        <v>647845.5969</v>
      </c>
      <c r="G123" s="20">
        <f t="shared" si="235"/>
        <v>877671.002</v>
      </c>
      <c r="J123" s="20">
        <f t="shared" si="236"/>
        <v>85572.20833</v>
      </c>
      <c r="K123" s="20">
        <f t="shared" si="237"/>
        <v>142863.2831</v>
      </c>
      <c r="L123" s="20">
        <f t="shared" si="238"/>
        <v>223063.4728</v>
      </c>
      <c r="M123" s="20">
        <f t="shared" si="239"/>
        <v>369457.2914</v>
      </c>
      <c r="N123" s="20">
        <f t="shared" si="240"/>
        <v>500523.5086</v>
      </c>
    </row>
    <row r="124" ht="15.75" customHeight="1">
      <c r="A124" s="13">
        <v>2045.0</v>
      </c>
      <c r="B124" s="17">
        <v>20.0</v>
      </c>
      <c r="C124" s="26">
        <f t="shared" si="231"/>
        <v>153257.7493</v>
      </c>
      <c r="D124" s="26">
        <f t="shared" si="232"/>
        <v>245014.8791</v>
      </c>
      <c r="E124" s="26">
        <f t="shared" si="233"/>
        <v>415240.0388</v>
      </c>
      <c r="F124" s="26">
        <f t="shared" si="234"/>
        <v>666485.0212</v>
      </c>
      <c r="G124" s="26">
        <f t="shared" si="235"/>
        <v>940330.4231</v>
      </c>
      <c r="H124" s="13"/>
      <c r="I124" s="13"/>
      <c r="J124" s="26">
        <f t="shared" si="236"/>
        <v>84855.09992</v>
      </c>
      <c r="K124" s="26">
        <f t="shared" si="237"/>
        <v>135658.798</v>
      </c>
      <c r="L124" s="26">
        <f t="shared" si="238"/>
        <v>229908.3416</v>
      </c>
      <c r="M124" s="26">
        <f t="shared" si="239"/>
        <v>369016.5968</v>
      </c>
      <c r="N124" s="26">
        <f t="shared" si="240"/>
        <v>520638.1562</v>
      </c>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13"/>
      <c r="BZ124" s="13"/>
      <c r="CA124" s="13"/>
      <c r="CB124" s="13"/>
      <c r="CC124" s="13"/>
      <c r="CD124" s="13"/>
      <c r="CE124" s="13"/>
      <c r="CF124" s="13"/>
      <c r="CG124" s="13"/>
      <c r="CH124" s="13"/>
      <c r="CI124" s="13"/>
      <c r="CJ124" s="13"/>
      <c r="CK124" s="13"/>
      <c r="CL124" s="13"/>
      <c r="CM124" s="13"/>
      <c r="CN124" s="13"/>
      <c r="CO124" s="13"/>
      <c r="CP124" s="13"/>
      <c r="CQ124" s="13"/>
      <c r="CR124" s="13"/>
      <c r="CS124" s="13"/>
      <c r="CT124" s="13"/>
      <c r="CU124" s="13"/>
      <c r="CV124" s="13"/>
      <c r="CW124" s="13"/>
      <c r="CX124" s="13"/>
      <c r="CY124" s="13"/>
      <c r="CZ124" s="13"/>
      <c r="DA124" s="13"/>
      <c r="DB124" s="13"/>
      <c r="DC124" s="13"/>
      <c r="DD124" s="13"/>
      <c r="DE124" s="13"/>
      <c r="DF124" s="13"/>
      <c r="DG124" s="13"/>
      <c r="DH124" s="13"/>
      <c r="DI124" s="13"/>
      <c r="DJ124" s="13"/>
      <c r="DK124" s="13"/>
      <c r="DL124" s="13"/>
      <c r="DM124" s="13"/>
      <c r="DN124" s="13"/>
      <c r="DO124" s="13"/>
      <c r="DP124" s="13"/>
      <c r="DQ124" s="13"/>
      <c r="DR124" s="13"/>
      <c r="DS124" s="13"/>
      <c r="DT124" s="13"/>
      <c r="DU124" s="13"/>
      <c r="DV124" s="13"/>
      <c r="DW124" s="13"/>
      <c r="DX124" s="13"/>
      <c r="DY124" s="13"/>
      <c r="DZ124" s="13"/>
      <c r="EA124" s="13"/>
      <c r="EB124" s="13"/>
      <c r="EC124" s="13"/>
      <c r="ED124" s="13"/>
      <c r="EE124" s="13"/>
      <c r="EF124" s="13"/>
      <c r="EG124" s="13"/>
      <c r="EH124" s="13"/>
      <c r="EI124" s="13"/>
      <c r="EJ124" s="13"/>
      <c r="EK124" s="13"/>
      <c r="EL124" s="13"/>
      <c r="EM124" s="13"/>
      <c r="EN124" s="13"/>
      <c r="EO124" s="13"/>
      <c r="EP124" s="13"/>
      <c r="EQ124" s="13"/>
      <c r="ER124" s="13"/>
      <c r="ES124" s="13"/>
      <c r="ET124" s="13"/>
      <c r="EU124" s="13"/>
      <c r="EV124" s="13"/>
      <c r="EW124" s="13"/>
      <c r="EX124" s="13"/>
      <c r="EY124" s="13"/>
      <c r="EZ124" s="13"/>
      <c r="FA124" s="13"/>
      <c r="FB124" s="13"/>
      <c r="FC124" s="13"/>
      <c r="FD124" s="13"/>
      <c r="FE124" s="13"/>
      <c r="FF124" s="13"/>
      <c r="FG124" s="13"/>
      <c r="FH124" s="13"/>
      <c r="FI124" s="13"/>
      <c r="FJ124" s="13"/>
      <c r="FK124" s="13"/>
      <c r="FL124" s="13"/>
      <c r="FM124" s="13"/>
      <c r="FN124" s="13"/>
      <c r="FO124" s="13"/>
      <c r="FP124" s="13"/>
      <c r="FQ124" s="13"/>
      <c r="FR124" s="13"/>
      <c r="FS124" s="13"/>
      <c r="FT124" s="13"/>
      <c r="FU124" s="13"/>
      <c r="FV124" s="13"/>
      <c r="FW124" s="13"/>
      <c r="FX124" s="13"/>
      <c r="FY124" s="13"/>
      <c r="FZ124" s="13"/>
      <c r="GA124" s="13"/>
      <c r="GB124" s="13"/>
      <c r="GC124" s="13"/>
      <c r="GD124" s="13"/>
      <c r="GE124" s="13"/>
      <c r="GF124" s="13"/>
      <c r="GG124" s="13"/>
      <c r="GH124" s="13"/>
      <c r="GI124" s="13"/>
      <c r="GJ124" s="13"/>
      <c r="GK124" s="13"/>
      <c r="GL124" s="13"/>
      <c r="GM124" s="13"/>
      <c r="GN124" s="13"/>
      <c r="GO124" s="13"/>
      <c r="GP124" s="13"/>
      <c r="GQ124" s="13"/>
      <c r="GR124" s="13"/>
      <c r="GS124" s="13"/>
      <c r="GT124" s="13"/>
      <c r="GU124" s="13"/>
      <c r="GV124" s="13"/>
      <c r="GW124" s="13"/>
      <c r="GX124" s="13"/>
      <c r="GY124" s="13"/>
      <c r="GZ124" s="13"/>
      <c r="HA124" s="13"/>
      <c r="HB124" s="13"/>
      <c r="HC124" s="13"/>
      <c r="HD124" s="13"/>
      <c r="HE124" s="13"/>
      <c r="HF124" s="13"/>
      <c r="HG124" s="13"/>
      <c r="HH124" s="13"/>
      <c r="HI124" s="13"/>
      <c r="HJ124" s="13"/>
      <c r="HK124" s="13"/>
      <c r="HL124" s="13"/>
      <c r="HM124" s="13"/>
      <c r="HN124" s="13"/>
      <c r="HO124" s="13"/>
      <c r="HP124" s="13"/>
      <c r="HQ124" s="13"/>
      <c r="HR124" s="13"/>
      <c r="HS124" s="13"/>
      <c r="HT124" s="13"/>
      <c r="HU124" s="13"/>
      <c r="HV124" s="13"/>
      <c r="HW124" s="13"/>
      <c r="HX124" s="13"/>
      <c r="HY124" s="13"/>
      <c r="HZ124" s="13"/>
      <c r="IA124" s="13"/>
      <c r="IB124" s="13"/>
      <c r="IC124" s="13"/>
      <c r="ID124" s="13"/>
      <c r="IE124" s="13"/>
      <c r="IF124" s="13"/>
      <c r="IG124" s="13"/>
      <c r="IH124" s="13"/>
      <c r="II124" s="13"/>
      <c r="IJ124" s="13"/>
      <c r="IK124" s="13"/>
      <c r="IL124" s="13"/>
      <c r="IM124" s="13"/>
      <c r="IN124" s="13"/>
      <c r="IO124" s="13"/>
      <c r="IP124" s="13"/>
      <c r="IQ124" s="13"/>
      <c r="IR124" s="13"/>
      <c r="IS124" s="13"/>
      <c r="IT124" s="13"/>
      <c r="IU124" s="13"/>
      <c r="IV124" s="13"/>
      <c r="IW124" s="13"/>
      <c r="IX124" s="13"/>
      <c r="IY124" s="13"/>
      <c r="IZ124" s="13"/>
      <c r="JA124" s="13"/>
      <c r="JB124" s="13"/>
      <c r="JC124" s="13"/>
      <c r="JD124" s="13"/>
      <c r="JE124" s="13"/>
      <c r="JF124" s="13"/>
      <c r="JG124" s="13"/>
      <c r="JH124" s="13"/>
      <c r="JI124" s="13"/>
      <c r="JJ124" s="13"/>
      <c r="JK124" s="13"/>
      <c r="JL124" s="13"/>
      <c r="JM124" s="13"/>
      <c r="JN124" s="13"/>
      <c r="JO124" s="13"/>
      <c r="JP124" s="13"/>
      <c r="JQ124" s="13"/>
      <c r="JR124" s="13"/>
      <c r="JS124" s="13"/>
      <c r="JT124" s="13"/>
      <c r="JU124" s="13"/>
      <c r="JV124" s="13"/>
      <c r="JW124" s="13"/>
      <c r="JX124" s="13"/>
      <c r="JY124" s="13"/>
      <c r="JZ124" s="13"/>
      <c r="KA124" s="13"/>
      <c r="KB124" s="13"/>
      <c r="KC124" s="13"/>
      <c r="KD124" s="13"/>
      <c r="KE124" s="13"/>
      <c r="KF124" s="13"/>
      <c r="KG124" s="13"/>
      <c r="KH124" s="13"/>
      <c r="KI124" s="13"/>
      <c r="KJ124" s="13"/>
      <c r="KK124" s="13"/>
      <c r="KL124" s="13"/>
      <c r="KM124" s="13"/>
      <c r="KN124" s="13"/>
      <c r="KO124" s="13"/>
      <c r="KP124" s="13"/>
      <c r="KQ124" s="13"/>
      <c r="KR124" s="13"/>
      <c r="KS124" s="13"/>
      <c r="KT124" s="13"/>
      <c r="KU124" s="13"/>
      <c r="KV124" s="13"/>
      <c r="KW124" s="13"/>
      <c r="KX124" s="13"/>
      <c r="KY124" s="13"/>
      <c r="KZ124" s="13"/>
      <c r="LA124" s="13"/>
      <c r="LB124" s="13"/>
      <c r="LC124" s="13"/>
      <c r="LD124" s="13"/>
      <c r="LE124" s="13"/>
      <c r="LF124" s="13"/>
      <c r="LG124" s="13"/>
      <c r="LH124" s="13"/>
      <c r="LI124" s="13"/>
      <c r="LJ124" s="13"/>
      <c r="LK124" s="13"/>
      <c r="LL124" s="13"/>
      <c r="LM124" s="13"/>
      <c r="LN124" s="13"/>
      <c r="LO124" s="13"/>
      <c r="LP124" s="13"/>
      <c r="LQ124" s="13"/>
      <c r="LR124" s="13"/>
      <c r="LS124" s="13"/>
      <c r="LT124" s="13"/>
      <c r="LU124" s="13"/>
      <c r="LV124" s="13"/>
      <c r="LW124" s="13"/>
      <c r="LX124" s="13"/>
      <c r="LY124" s="13"/>
      <c r="LZ124" s="13"/>
      <c r="MA124" s="13"/>
      <c r="MB124" s="13"/>
      <c r="MC124" s="13"/>
      <c r="MD124" s="13"/>
      <c r="ME124" s="13"/>
      <c r="MF124" s="13"/>
      <c r="MG124" s="13"/>
      <c r="MH124" s="13"/>
      <c r="MI124" s="13"/>
      <c r="MJ124" s="13"/>
      <c r="MK124" s="13"/>
      <c r="ML124" s="13"/>
      <c r="MM124" s="13"/>
      <c r="MN124" s="13"/>
      <c r="MO124" s="13"/>
      <c r="MP124" s="13"/>
      <c r="MQ124" s="13"/>
      <c r="MR124" s="13"/>
      <c r="MS124" s="13"/>
      <c r="MT124" s="13"/>
      <c r="MU124" s="13"/>
      <c r="MV124" s="13"/>
      <c r="MW124" s="13"/>
      <c r="MX124" s="13"/>
      <c r="MY124" s="13"/>
      <c r="MZ124" s="13"/>
      <c r="NA124" s="13"/>
      <c r="NB124" s="13"/>
      <c r="NC124" s="13"/>
      <c r="ND124" s="13"/>
      <c r="NE124" s="13"/>
      <c r="NF124" s="13"/>
      <c r="NG124" s="13"/>
      <c r="NH124" s="13"/>
      <c r="NI124" s="13"/>
      <c r="NJ124" s="13"/>
      <c r="NK124" s="13"/>
      <c r="NL124" s="13"/>
      <c r="NM124" s="13"/>
      <c r="NN124" s="13"/>
      <c r="NO124" s="13"/>
      <c r="NP124" s="13"/>
      <c r="NQ124" s="13"/>
      <c r="NR124" s="13"/>
      <c r="NS124" s="13"/>
      <c r="NT124" s="13"/>
      <c r="NU124" s="13"/>
      <c r="NV124" s="13"/>
      <c r="NW124" s="13"/>
      <c r="NX124" s="13"/>
      <c r="NY124" s="13"/>
      <c r="NZ124" s="13"/>
      <c r="OA124" s="13"/>
      <c r="OB124" s="13"/>
      <c r="OC124" s="13"/>
      <c r="OD124" s="13"/>
      <c r="OE124" s="13"/>
      <c r="OF124" s="13"/>
      <c r="OG124" s="13"/>
      <c r="OH124" s="13"/>
      <c r="OI124" s="13"/>
      <c r="OJ124" s="13"/>
      <c r="OK124" s="13"/>
      <c r="OL124" s="13"/>
    </row>
    <row r="125" ht="15.75" customHeight="1">
      <c r="L125" s="7" t="s">
        <v>331</v>
      </c>
    </row>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2025-10-25T12:53:48Z</dcterms:created>
</cp:coreProperties>
</file>